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amanda.evans\OneDrive - Human Fertilisation &amp; Embryology Authority\Family Formations 2018\"/>
    </mc:Choice>
  </mc:AlternateContent>
  <xr:revisionPtr revIDLastSave="0" documentId="13_ncr:1_{6E08CF00-8A16-4331-B09C-F1C41F03DB01}" xr6:coauthVersionLast="45" xr6:coauthVersionMax="45" xr10:uidLastSave="{00000000-0000-0000-0000-000000000000}"/>
  <bookViews>
    <workbookView xWindow="-98" yWindow="-98" windowWidth="20715" windowHeight="13276" tabRatio="896" xr2:uid="{1B9D9033-450D-4699-942E-4DC06974E7D7}"/>
  </bookViews>
  <sheets>
    <sheet name="Table of contents" sheetId="36" r:id="rId1"/>
    <sheet name="Information" sheetId="66" r:id="rId2"/>
    <sheet name="Glossary" sheetId="68" r:id="rId3"/>
    <sheet name="Table 1" sheetId="69" r:id="rId4"/>
    <sheet name="Table 2" sheetId="70" r:id="rId5"/>
    <sheet name="Table 3" sheetId="71" r:id="rId6"/>
    <sheet name="Table 4" sheetId="72" r:id="rId7"/>
    <sheet name="Table 5" sheetId="73" r:id="rId8"/>
    <sheet name="Table 6" sheetId="75" r:id="rId9"/>
    <sheet name="Table 7" sheetId="76" r:id="rId10"/>
    <sheet name="Table 8" sheetId="77" r:id="rId11"/>
    <sheet name="Supplemental 1" sheetId="78" r:id="rId12"/>
    <sheet name="Supplemental 2" sheetId="79" r:id="rId13"/>
    <sheet name="Supplmental 3" sheetId="80" r:id="rId14"/>
    <sheet name="Supplemental 4" sheetId="81" r:id="rId15"/>
    <sheet name="Supplemental 5" sheetId="82" r:id="rId16"/>
    <sheet name="Supplmental 6" sheetId="83"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7" i="75" l="1"/>
  <c r="I77" i="75"/>
  <c r="D76" i="75"/>
  <c r="F87" i="73"/>
  <c r="E87" i="73"/>
  <c r="D87" i="73"/>
  <c r="C87" i="73"/>
  <c r="J17" i="73"/>
  <c r="I17" i="73"/>
  <c r="D17" i="73"/>
  <c r="F17" i="73" s="1"/>
  <c r="C17" i="73"/>
  <c r="E17" i="73" s="1"/>
  <c r="N27" i="73"/>
  <c r="M27" i="73"/>
  <c r="D27" i="73"/>
  <c r="E27" i="73" s="1"/>
  <c r="C77" i="73"/>
  <c r="E77" i="73" s="1"/>
  <c r="D77" i="73"/>
  <c r="F77" i="73" s="1"/>
  <c r="D78" i="73"/>
  <c r="F78" i="73" s="1"/>
  <c r="E78" i="73" l="1"/>
  <c r="F27" i="73"/>
</calcChain>
</file>

<file path=xl/sharedStrings.xml><?xml version="1.0" encoding="utf-8"?>
<sst xmlns="http://schemas.openxmlformats.org/spreadsheetml/2006/main" count="1487" uniqueCount="188">
  <si>
    <t>Description</t>
  </si>
  <si>
    <t>Contact</t>
  </si>
  <si>
    <t>Egg share</t>
  </si>
  <si>
    <t>Year</t>
  </si>
  <si>
    <t>Standard deviation of patient age</t>
  </si>
  <si>
    <t xml:space="preserve">Year </t>
  </si>
  <si>
    <t>Cycles</t>
  </si>
  <si>
    <t>Live birth occurrences</t>
  </si>
  <si>
    <t>Embryos transferred</t>
  </si>
  <si>
    <t>Pregnancies</t>
  </si>
  <si>
    <t>Pregnancy rate per embryo transferred</t>
  </si>
  <si>
    <t>Pregnancy rate per treatment cycle</t>
  </si>
  <si>
    <t>Birth rate per embryo transferred</t>
  </si>
  <si>
    <t>Birth rate per treatment cycle</t>
  </si>
  <si>
    <t>Patient age</t>
  </si>
  <si>
    <t>Multiple pregnancy rate</t>
  </si>
  <si>
    <t>Multiple birth rate</t>
  </si>
  <si>
    <t>Contents</t>
  </si>
  <si>
    <t>Table 1</t>
  </si>
  <si>
    <t>Table 2</t>
  </si>
  <si>
    <t>Table 3</t>
  </si>
  <si>
    <t>Table 4</t>
  </si>
  <si>
    <t>Table 5</t>
  </si>
  <si>
    <t>Table 6</t>
  </si>
  <si>
    <t>Table 7</t>
  </si>
  <si>
    <t>Table 8</t>
  </si>
  <si>
    <t>Information</t>
  </si>
  <si>
    <t>Information on data used, quality and methodology and further resources</t>
  </si>
  <si>
    <t>Quality and methodology</t>
  </si>
  <si>
    <t>Things you need to know</t>
  </si>
  <si>
    <t xml:space="preserve">• Tables calculating birth rates and pregnancy rates exclude PGD (pre-genetic diagnosis), PGS (pre-genetic screening) and surrogacy cycles. </t>
  </si>
  <si>
    <t>Pregnancies are counted as any cycle where fetal heart pulsations are seen. Multiple pregnancies are only counted once.</t>
  </si>
  <si>
    <t>Live births vs. live birth occurences</t>
  </si>
  <si>
    <t>Notes on data</t>
  </si>
  <si>
    <t>Low values</t>
  </si>
  <si>
    <t xml:space="preserve">Where values in a cell are below five, the number is replaced by &lt;5 to reduce identifiability. Calculations where the numerator or denominator is below five appear as N/A. </t>
  </si>
  <si>
    <t>Further resources</t>
  </si>
  <si>
    <r>
      <rPr>
        <sz val="11"/>
        <rFont val="Arial"/>
        <family val="2"/>
        <scheme val="minor"/>
      </rPr>
      <t xml:space="preserve">Information about </t>
    </r>
    <r>
      <rPr>
        <u/>
        <sz val="11"/>
        <color theme="10"/>
        <rFont val="Arial"/>
        <family val="2"/>
        <scheme val="minor"/>
      </rPr>
      <t>our data</t>
    </r>
  </si>
  <si>
    <r>
      <rPr>
        <sz val="11"/>
        <rFont val="Arial"/>
        <family val="2"/>
        <scheme val="minor"/>
      </rPr>
      <t>Our</t>
    </r>
    <r>
      <rPr>
        <sz val="11"/>
        <color theme="10"/>
        <rFont val="Arial"/>
        <family val="2"/>
        <scheme val="minor"/>
      </rPr>
      <t xml:space="preserve"> </t>
    </r>
    <r>
      <rPr>
        <u/>
        <sz val="11"/>
        <color theme="10"/>
        <rFont val="Arial"/>
        <family val="2"/>
        <scheme val="minor"/>
      </rPr>
      <t>anonymised register</t>
    </r>
    <r>
      <rPr>
        <sz val="11"/>
        <rFont val="Arial"/>
        <family val="2"/>
        <scheme val="minor"/>
      </rPr>
      <t xml:space="preserve"> information</t>
    </r>
  </si>
  <si>
    <r>
      <t>Other publications</t>
    </r>
    <r>
      <rPr>
        <sz val="11"/>
        <rFont val="Arial"/>
        <family val="2"/>
        <scheme val="minor"/>
      </rPr>
      <t xml:space="preserve"> using HFEA data</t>
    </r>
  </si>
  <si>
    <r>
      <rPr>
        <sz val="11"/>
        <rFont val="Arial"/>
        <family val="2"/>
        <scheme val="minor"/>
      </rPr>
      <t xml:space="preserve">For enquiries about our publications and general data enquiries contact: </t>
    </r>
    <r>
      <rPr>
        <u/>
        <sz val="11"/>
        <color theme="4"/>
        <rFont val="Arial"/>
        <family val="2"/>
        <scheme val="minor"/>
      </rPr>
      <t>intelligenceteam@hfea.gov.uk</t>
    </r>
  </si>
  <si>
    <t>Data only available in certain years</t>
  </si>
  <si>
    <t>• Cycles with a recorded pregancy but no connected outcome have been excluded from tables showing calculated outcomes (ie. Birth rates, multiple birth rates, etc.). This means that cycles and outcomes from these tables will not match tables solely listing counts of outcomes (ie. number of live births, cycles, etc.).</t>
  </si>
  <si>
    <r>
      <rPr>
        <sz val="11"/>
        <rFont val="Arial"/>
        <family val="2"/>
        <scheme val="minor"/>
      </rPr>
      <t xml:space="preserve">For information on accessing register data for the purpose of research contact: </t>
    </r>
    <r>
      <rPr>
        <u/>
        <sz val="11"/>
        <color theme="10"/>
        <rFont val="Arial"/>
        <family val="2"/>
        <scheme val="minor"/>
      </rPr>
      <t>register.research@hfea.gov.uk</t>
    </r>
  </si>
  <si>
    <t xml:space="preserve">All data is recorded by cycles, rather than patients.This means that patients receiving multiple cycle will be counted for each cycle. </t>
  </si>
  <si>
    <t>• We have excluded approximately 850 cycles due to technical issues at one centre that resulted in reporting errors. This will have some minor impact on values from 2017 and 2018.</t>
  </si>
  <si>
    <t>• Data reported is accurate as of 7 January 2020. As our Register is live, data is subject to change.</t>
  </si>
  <si>
    <t>Glossary</t>
  </si>
  <si>
    <t>Term</t>
  </si>
  <si>
    <t>Definition</t>
  </si>
  <si>
    <t xml:space="preserve">The number of live birth occurrences divided by the total number of embryos transferred for treatment cycles starting in that year. </t>
  </si>
  <si>
    <t>The number of live birth occurrences divided by the total number of treatment cycles starting in that year.</t>
  </si>
  <si>
    <t>The number of pregnancies divided by the total number of embryos transferred for treatment cycles starting in that year.</t>
  </si>
  <si>
    <t>The number of pregnancies divided by the total number of treatment cycles starting in that year.</t>
  </si>
  <si>
    <t>Cycle</t>
  </si>
  <si>
    <t>All treatments that are conducted at a fertility clinic.</t>
  </si>
  <si>
    <t>Donor insemination (DI)</t>
  </si>
  <si>
    <t>Donor insemination is a treatment where donor sperm is placed directly into the womb. This is a type of IUI.</t>
  </si>
  <si>
    <t>Egg freezing</t>
  </si>
  <si>
    <t>A treatment where a patient has their eggs collected and frozen for future use.</t>
  </si>
  <si>
    <t xml:space="preserve">When a patient who is already undergoing IVF treatment donates some of their eggs to the treatment clinic. </t>
  </si>
  <si>
    <t>Freeze cycle</t>
  </si>
  <si>
    <t>A cycle in which a patient has eggs collected with the intention of freezing them for use in future treatment.</t>
  </si>
  <si>
    <t>Human Fertilisation and Embryology Authority (HFEA)</t>
  </si>
  <si>
    <t>We are the HFEA and we regulate fertility treatment in the UK.</t>
  </si>
  <si>
    <t>Intracytoplasmic sperm injection (ICSI)</t>
  </si>
  <si>
    <t>A treatment where sperm is placed directly into the egg. Unless stated otherwise, IVF treatments in this report include ICSI.</t>
  </si>
  <si>
    <t>Intrauterine insemination (IUI)</t>
  </si>
  <si>
    <t xml:space="preserve">A treatment where partner or donor sperm is placed directly into the womb. Only IUI’s using donor sperm (DI) are within the remit of the HFEA.  </t>
  </si>
  <si>
    <t>In-vitro fertilisation (IVF)</t>
  </si>
  <si>
    <t>A treatment where eggs are fertilised with sperm in a laboratory. Unless stated otherwise, IVF treatments are reported with ICSI included.</t>
  </si>
  <si>
    <t>Live birth occurrence</t>
  </si>
  <si>
    <t>A cycle resulting in one or more live births.</t>
  </si>
  <si>
    <t>The percentage of all live births occurrences resulting from treatment cycles started in that year which resulted in more than one live birth.</t>
  </si>
  <si>
    <t>The percentage of pregnancies resulting from treatment cycles started in that year which consisted of a multiple pregnancy.</t>
  </si>
  <si>
    <t>Pregnancy</t>
  </si>
  <si>
    <t xml:space="preserve">A cycle where one or more fetal pulsations are seen. </t>
  </si>
  <si>
    <t>Pre-implantation genetic diagnosis (PGD)</t>
  </si>
  <si>
    <t>A treatment which allows people with a serious inheritable genetic condition in their family to avoid passing it on by testing their embryos for the condition.</t>
  </si>
  <si>
    <t>Pre-implantation genetic screening (PGS)</t>
  </si>
  <si>
    <t xml:space="preserve">A technique for testing whether embryos have any problems with their chromosomes. </t>
  </si>
  <si>
    <t>Stimulation</t>
  </si>
  <si>
    <t>A process by which fertility drugs are used to stimulate a natural cycle.</t>
  </si>
  <si>
    <t xml:space="preserve">Surrogacy </t>
  </si>
  <si>
    <t xml:space="preserve">The process of a patient carrying a baby on behalf of another person or family. </t>
  </si>
  <si>
    <t>Thaw cycle</t>
  </si>
  <si>
    <t>A treatment where patients use their frozen eggs in an IVF treatment cycle.</t>
  </si>
  <si>
    <t>Treatment cycle (treatment now)</t>
  </si>
  <si>
    <t>Only those cycles where the patient recorded on their registration form that they intended to become pregnant.</t>
  </si>
  <si>
    <t>The oldest data reliably available on the Register is provided for any variable (ie. Some data is only available from 2000, 2004, etc).</t>
  </si>
  <si>
    <t>Explanation of terms and calculations</t>
  </si>
  <si>
    <t>Table of contents</t>
  </si>
  <si>
    <t>UK IVF and DI statistics for heterosexual, same-sex and single patients</t>
  </si>
  <si>
    <t>Information on Family formations in fertility treatment 2018</t>
  </si>
  <si>
    <r>
      <rPr>
        <sz val="11"/>
        <rFont val="Arial"/>
        <family val="2"/>
        <scheme val="minor"/>
      </rPr>
      <t xml:space="preserve">The Fertility treatment 2018: trends and figures </t>
    </r>
    <r>
      <rPr>
        <u/>
        <sz val="11"/>
        <color theme="10"/>
        <rFont val="Arial"/>
        <family val="2"/>
        <scheme val="minor"/>
      </rPr>
      <t xml:space="preserve">quality and methodology report </t>
    </r>
    <r>
      <rPr>
        <sz val="11"/>
        <rFont val="Arial"/>
        <family val="2"/>
        <scheme val="minor"/>
      </rPr>
      <t>contains important information on the strengths and limitation of the data.</t>
    </r>
  </si>
  <si>
    <r>
      <rPr>
        <sz val="11"/>
        <rFont val="Arial"/>
        <family val="2"/>
        <scheme val="minor"/>
      </rPr>
      <t xml:space="preserve">Our previous </t>
    </r>
    <r>
      <rPr>
        <u/>
        <sz val="11"/>
        <color theme="10"/>
        <rFont val="Arial"/>
        <family val="2"/>
        <scheme val="minor"/>
      </rPr>
      <t>Fertility treatment 2017: trends and figures</t>
    </r>
    <r>
      <rPr>
        <sz val="11"/>
        <rFont val="Arial"/>
        <family val="2"/>
        <scheme val="minor"/>
      </rPr>
      <t xml:space="preserve"> publication</t>
    </r>
  </si>
  <si>
    <r>
      <rPr>
        <sz val="11"/>
        <rFont val="Arial"/>
        <family val="2"/>
        <scheme val="minor"/>
      </rPr>
      <t xml:space="preserve">Our most recent annual report </t>
    </r>
    <r>
      <rPr>
        <u/>
        <sz val="11"/>
        <color theme="10"/>
        <rFont val="Arial"/>
        <family val="2"/>
        <scheme val="minor"/>
      </rPr>
      <t>Fertility treatment 2018: trends and figures</t>
    </r>
  </si>
  <si>
    <t>Intrauterine insemination (IUI) using partner sperm</t>
  </si>
  <si>
    <t>IUI using partner sperm is not within the remit of the HFEA. This report only considers IUI using donor sperm.</t>
  </si>
  <si>
    <t>Live births count each individual live birth, whereas live birth occurences only count the live birth event (ie. Multiple births will only be counted once). Birth and multiple birth rates use live birth occurrence in calculations.</t>
  </si>
  <si>
    <t>DI % of total</t>
  </si>
  <si>
    <t>IVF % of total</t>
  </si>
  <si>
    <t>DI cycles</t>
  </si>
  <si>
    <t>IVF cycles</t>
  </si>
  <si>
    <t>No partner</t>
  </si>
  <si>
    <t>Female partner</t>
  </si>
  <si>
    <t>Male partner</t>
  </si>
  <si>
    <t>Number of IVF and DI cycles by partner, 2000-2018</t>
  </si>
  <si>
    <t>Birth rate per embryo transferred and patient age by partner, 2000-2018</t>
  </si>
  <si>
    <t>DI birth rates per treatment cycle and patient age by partner, 2000-2018</t>
  </si>
  <si>
    <t>Egg freeze and thaw cycles by partner, 2000-2018</t>
  </si>
  <si>
    <t>Note: Cycles with no recorded partner type and egg thaw cycles where the egg source is not known have been excluded. Egg thaw cycles are only available from 2010.</t>
  </si>
  <si>
    <t>% of total egg thaw cycles - own eggs</t>
  </si>
  <si>
    <t>Egg thaw cycles - own eggs</t>
  </si>
  <si>
    <t>% of total egg freezing cycles</t>
  </si>
  <si>
    <t>Egg freezing cycles</t>
  </si>
  <si>
    <t>Yorkshire and the Humber</t>
  </si>
  <si>
    <t>West Midlands</t>
  </si>
  <si>
    <t>Wales</t>
  </si>
  <si>
    <t>South West</t>
  </si>
  <si>
    <t>South East</t>
  </si>
  <si>
    <t>Scotland</t>
  </si>
  <si>
    <t>Northern Ireland</t>
  </si>
  <si>
    <t>North West</t>
  </si>
  <si>
    <t>North East</t>
  </si>
  <si>
    <t>London</t>
  </si>
  <si>
    <t>East of England</t>
  </si>
  <si>
    <t>East Midlands</t>
  </si>
  <si>
    <t>Privately-funded</t>
  </si>
  <si>
    <t>NHS-funded</t>
  </si>
  <si>
    <t>% of total cycles</t>
  </si>
  <si>
    <t>Nation/region</t>
  </si>
  <si>
    <t>IVF cycle funding by partner and nation/region, 2009-2018</t>
  </si>
  <si>
    <t>DI cycle funding by partner and nation/region, 2009-2018</t>
  </si>
  <si>
    <t>Partners Type</t>
  </si>
  <si>
    <t>Proportion of cycles</t>
  </si>
  <si>
    <t>DI</t>
  </si>
  <si>
    <t>IVF</t>
  </si>
  <si>
    <t>IVF and DI cycle funding by partner, UK, 2009-2018</t>
  </si>
  <si>
    <t>Total IVF treatments</t>
  </si>
  <si>
    <t>% egg share</t>
  </si>
  <si>
    <t>Egg share use by partner, 2000-2018</t>
  </si>
  <si>
    <t>Undefined</t>
  </si>
  <si>
    <t>Embryo storage</t>
  </si>
  <si>
    <t>Egg storage</t>
  </si>
  <si>
    <t>Donation</t>
  </si>
  <si>
    <t>Egg and embryo storage</t>
  </si>
  <si>
    <t>Surrogate</t>
  </si>
  <si>
    <t>ICSI - fresh embryos</t>
  </si>
  <si>
    <t>IVF - frozen embryos</t>
  </si>
  <si>
    <t>IVF - unknown fresh/frozen embryos</t>
  </si>
  <si>
    <t>IVF -fresh embryos</t>
  </si>
  <si>
    <t>PGD</t>
  </si>
  <si>
    <t>PGS</t>
  </si>
  <si>
    <t>DI - stimulated</t>
  </si>
  <si>
    <t>DI - unstimulated</t>
  </si>
  <si>
    <t>Frozen embryo transfer</t>
  </si>
  <si>
    <t>Fresh embryo transfer</t>
  </si>
  <si>
    <t>IVF success rates by fresh and frozen embryo transers and partner, 2000-2018</t>
  </si>
  <si>
    <t>DI success rates by partner, 2000-2018</t>
  </si>
  <si>
    <t>Multiple births</t>
  </si>
  <si>
    <t>Multiple pregnancies</t>
  </si>
  <si>
    <t>Standard deviation embryos transferred</t>
  </si>
  <si>
    <t>Average number of embryos transferred</t>
  </si>
  <si>
    <t>Live births</t>
  </si>
  <si>
    <t>Supplemental 1</t>
  </si>
  <si>
    <t>Supplemental 2</t>
  </si>
  <si>
    <t>Supplemental 3</t>
  </si>
  <si>
    <t>Supplemental 4</t>
  </si>
  <si>
    <t>Supplemental 5</t>
  </si>
  <si>
    <t>Supplemental 6</t>
  </si>
  <si>
    <t>IVF multiple pregnancies and births by partner, 2000-2018</t>
  </si>
  <si>
    <t>DI multiple pregnancies and births by partner, 2000-2018</t>
  </si>
  <si>
    <t>IVF and DI total cycles, pregnancies and live births by partner, 2000-2018</t>
  </si>
  <si>
    <t>Number of records by reason for producing embryos or storing eggs by partner, 2000-2018</t>
  </si>
  <si>
    <t>Note: cycles using donor eggs, PGD, and PGS excluded. Cycles with a recorded pregnancy but no outcome have been excluded.</t>
  </si>
  <si>
    <t xml:space="preserve">Note: cycles with no recorded outcome have been excluded. </t>
  </si>
  <si>
    <t>Note: cycles with no recorded outcome have been excluded</t>
  </si>
  <si>
    <t xml:space="preserve">Note: PGD, PGS, surrogacy and cycles with no recorded outcome have been excluded. </t>
  </si>
  <si>
    <t>Surrogacy</t>
  </si>
  <si>
    <t>Surrogacy numbers are excluded from most tables due to low numbers.</t>
  </si>
  <si>
    <t>&lt;5</t>
  </si>
  <si>
    <t>N/A</t>
  </si>
  <si>
    <t>Family formations in fertility treatment 2018</t>
  </si>
  <si>
    <t>Average patient age</t>
  </si>
  <si>
    <t>All fertility treatments</t>
  </si>
  <si>
    <t>Average Patient age</t>
  </si>
  <si>
    <t>IVF - fresh embryos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</si>
</sst>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0"/>
    <numFmt numFmtId="166" formatCode="#,##0;\&lt;\5"/>
  </numFmts>
  <fonts count="34" x14ac:knownFonts="1">
    <font>
      <sz val="11"/>
      <color theme="1"/>
      <name val="Arial"/>
      <family val="2"/>
      <scheme val="minor"/>
    </font>
    <font>
      <sz val="11"/>
      <color theme="1"/>
      <name val="Arial"/>
      <family val="2"/>
    </font>
    <font>
      <u/>
      <sz val="11"/>
      <color theme="10"/>
      <name val="Arial"/>
      <family val="2"/>
      <scheme val="minor"/>
    </font>
    <font>
      <u/>
      <sz val="11"/>
      <color theme="10"/>
      <name val="Arial"/>
      <family val="2"/>
    </font>
    <font>
      <b/>
      <sz val="12"/>
      <name val="Arial"/>
      <family val="2"/>
    </font>
    <font>
      <b/>
      <sz val="11"/>
      <color theme="0"/>
      <name val="Arial"/>
      <family val="2"/>
    </font>
    <font>
      <sz val="11"/>
      <name val="Arial"/>
      <family val="2"/>
    </font>
    <font>
      <b/>
      <sz val="11"/>
      <color theme="0"/>
      <name val="Arial"/>
      <family val="2"/>
      <scheme val="minor"/>
    </font>
    <font>
      <b/>
      <sz val="9"/>
      <color theme="0"/>
      <name val="Arial"/>
      <family val="2"/>
    </font>
    <font>
      <sz val="9"/>
      <color rgb="FF000000"/>
      <name val="Arial"/>
      <family val="2"/>
    </font>
    <font>
      <sz val="8"/>
      <name val="Arial"/>
      <family val="2"/>
      <scheme val="minor"/>
    </font>
    <font>
      <sz val="9"/>
      <color theme="1"/>
      <name val="Arial"/>
      <family val="2"/>
    </font>
    <font>
      <b/>
      <sz val="11"/>
      <color theme="1"/>
      <name val="Arial"/>
      <family val="2"/>
      <scheme val="minor"/>
    </font>
    <font>
      <sz val="11"/>
      <color rgb="FF000000"/>
      <name val="Arial"/>
      <family val="2"/>
      <scheme val="minor"/>
    </font>
    <font>
      <sz val="11"/>
      <name val="Arial"/>
      <family val="2"/>
      <scheme val="minor"/>
    </font>
    <font>
      <sz val="10"/>
      <name val="Arial"/>
      <family val="2"/>
    </font>
    <font>
      <sz val="12"/>
      <name val="Arial"/>
      <family val="2"/>
    </font>
    <font>
      <b/>
      <sz val="10"/>
      <name val="Arial"/>
      <family val="2"/>
    </font>
    <font>
      <u/>
      <sz val="10"/>
      <color indexed="30"/>
      <name val="Arial"/>
      <family val="2"/>
    </font>
    <font>
      <u/>
      <sz val="10"/>
      <name val="Arial"/>
      <family val="2"/>
    </font>
    <font>
      <u/>
      <sz val="10"/>
      <color indexed="12"/>
      <name val="Arial"/>
      <family val="2"/>
    </font>
    <font>
      <sz val="10"/>
      <name val="Verdana"/>
      <family val="2"/>
    </font>
    <font>
      <b/>
      <sz val="12"/>
      <color theme="0"/>
      <name val="Arial"/>
      <family val="2"/>
    </font>
    <font>
      <sz val="12"/>
      <color theme="0"/>
      <name val="Arial"/>
      <family val="2"/>
    </font>
    <font>
      <sz val="11"/>
      <color theme="10"/>
      <name val="Arial"/>
      <family val="2"/>
      <scheme val="minor"/>
    </font>
    <font>
      <u/>
      <sz val="11"/>
      <color theme="4"/>
      <name val="Arial"/>
      <family val="2"/>
      <scheme val="minor"/>
    </font>
    <font>
      <b/>
      <sz val="9"/>
      <color theme="1"/>
      <name val="Arial"/>
      <family val="2"/>
    </font>
    <font>
      <b/>
      <sz val="9"/>
      <name val="Arial"/>
      <family val="2"/>
      <scheme val="minor"/>
    </font>
    <font>
      <sz val="9"/>
      <color theme="1"/>
      <name val="Arial"/>
      <family val="2"/>
      <scheme val="minor"/>
    </font>
    <font>
      <b/>
      <sz val="9"/>
      <color theme="1"/>
      <name val="Arial"/>
      <family val="2"/>
      <scheme val="minor"/>
    </font>
    <font>
      <b/>
      <sz val="9"/>
      <color theme="0"/>
      <name val="Arial"/>
      <family val="2"/>
      <scheme val="minor"/>
    </font>
    <font>
      <sz val="9"/>
      <color theme="0"/>
      <name val="Arial"/>
      <family val="2"/>
    </font>
    <font>
      <b/>
      <sz val="9"/>
      <color rgb="FF000000"/>
      <name val="Arial"/>
      <family val="2"/>
      <scheme val="minor"/>
    </font>
    <font>
      <sz val="11"/>
      <color theme="1"/>
      <name val="Arial"/>
      <family val="2"/>
      <scheme val="minor"/>
    </font>
  </fonts>
  <fills count="7">
    <fill>
      <patternFill patternType="none"/>
    </fill>
    <fill>
      <patternFill patternType="gray125"/>
    </fill>
    <fill>
      <patternFill patternType="solid">
        <fgColor rgb="FF008E90"/>
        <bgColor indexed="64"/>
      </patternFill>
    </fill>
    <fill>
      <patternFill patternType="solid">
        <fgColor theme="0"/>
        <bgColor indexed="64"/>
      </patternFill>
    </fill>
    <fill>
      <patternFill patternType="solid">
        <fgColor indexed="9"/>
        <bgColor indexed="64"/>
      </patternFill>
    </fill>
    <fill>
      <patternFill patternType="solid">
        <fgColor rgb="FF008C8D"/>
        <bgColor indexed="64"/>
      </patternFill>
    </fill>
    <fill>
      <patternFill patternType="solid">
        <fgColor rgb="FF008D8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15" fillId="0" borderId="0"/>
    <xf numFmtId="0" fontId="21" fillId="0" borderId="0"/>
    <xf numFmtId="0" fontId="20" fillId="0" borderId="0" applyNumberFormat="0" applyFill="0" applyBorder="0" applyAlignment="0" applyProtection="0">
      <alignment vertical="top"/>
      <protection locked="0"/>
    </xf>
    <xf numFmtId="9" fontId="33" fillId="0" borderId="0" applyFont="0" applyFill="0" applyBorder="0" applyAlignment="0" applyProtection="0"/>
  </cellStyleXfs>
  <cellXfs count="208">
    <xf numFmtId="0" fontId="0" fillId="0" borderId="0" xfId="0"/>
    <xf numFmtId="164" fontId="9" fillId="3" borderId="1" xfId="0" applyNumberFormat="1" applyFont="1" applyFill="1" applyBorder="1" applyAlignment="1">
      <alignment horizontal="right" vertical="center"/>
    </xf>
    <xf numFmtId="0" fontId="0" fillId="3" borderId="0" xfId="0" applyFill="1"/>
    <xf numFmtId="0" fontId="0" fillId="3" borderId="0" xfId="0" applyFill="1" applyAlignment="1">
      <alignment wrapText="1"/>
    </xf>
    <xf numFmtId="0" fontId="5" fillId="2" borderId="0" xfId="0" applyFont="1" applyFill="1" applyBorder="1" applyAlignment="1">
      <alignment vertical="center"/>
    </xf>
    <xf numFmtId="0" fontId="1" fillId="3" borderId="0" xfId="0" applyFont="1" applyFill="1"/>
    <xf numFmtId="0" fontId="0" fillId="3" borderId="0" xfId="0" applyFill="1" applyBorder="1"/>
    <xf numFmtId="0" fontId="13" fillId="3" borderId="0" xfId="0" applyFont="1" applyFill="1" applyBorder="1"/>
    <xf numFmtId="49" fontId="14" fillId="3" borderId="0" xfId="0" applyNumberFormat="1" applyFont="1" applyFill="1" applyBorder="1"/>
    <xf numFmtId="0" fontId="0" fillId="3" borderId="0" xfId="0" applyFont="1" applyFill="1"/>
    <xf numFmtId="49" fontId="14" fillId="3" borderId="0" xfId="1" applyNumberFormat="1" applyFont="1" applyFill="1" applyBorder="1"/>
    <xf numFmtId="49" fontId="14" fillId="3" borderId="0" xfId="1" applyNumberFormat="1" applyFont="1" applyFill="1" applyBorder="1" applyAlignment="1"/>
    <xf numFmtId="0" fontId="12" fillId="3" borderId="0" xfId="0" applyFont="1" applyFill="1"/>
    <xf numFmtId="0" fontId="5" fillId="3" borderId="0" xfId="0" applyFont="1" applyFill="1" applyBorder="1" applyAlignment="1">
      <alignment horizontal="left" vertical="center"/>
    </xf>
    <xf numFmtId="0" fontId="6" fillId="3" borderId="0" xfId="0" applyFont="1" applyFill="1" applyBorder="1" applyAlignment="1">
      <alignment horizontal="left" vertical="center"/>
    </xf>
    <xf numFmtId="0" fontId="3" fillId="3" borderId="0" xfId="1" applyFont="1" applyFill="1" applyBorder="1" applyAlignment="1">
      <alignment vertical="center" wrapText="1"/>
    </xf>
    <xf numFmtId="0" fontId="16" fillId="3" borderId="0" xfId="0" applyFont="1" applyFill="1"/>
    <xf numFmtId="0" fontId="15" fillId="3" borderId="0" xfId="0" applyFont="1" applyFill="1"/>
    <xf numFmtId="0" fontId="15" fillId="3" borderId="0" xfId="0" applyFont="1" applyFill="1" applyAlignment="1">
      <alignment horizontal="left" wrapText="1"/>
    </xf>
    <xf numFmtId="0" fontId="15" fillId="0" borderId="0" xfId="0" applyFont="1"/>
    <xf numFmtId="0" fontId="15" fillId="3" borderId="0" xfId="0" applyFont="1" applyFill="1" applyAlignment="1">
      <alignment wrapText="1"/>
    </xf>
    <xf numFmtId="0" fontId="18" fillId="0" borderId="0" xfId="1" applyFont="1"/>
    <xf numFmtId="0" fontId="15" fillId="4" borderId="0" xfId="1" applyFont="1" applyFill="1" applyAlignment="1">
      <alignment vertical="top" wrapText="1"/>
    </xf>
    <xf numFmtId="0" fontId="17" fillId="3" borderId="0" xfId="0" applyFont="1" applyFill="1" applyAlignment="1">
      <alignment wrapText="1"/>
    </xf>
    <xf numFmtId="0" fontId="17" fillId="3" borderId="0" xfId="0" applyFont="1" applyFill="1" applyAlignment="1">
      <alignment horizontal="left" wrapText="1"/>
    </xf>
    <xf numFmtId="0" fontId="15" fillId="3" borderId="0" xfId="0" applyFont="1" applyFill="1" applyAlignment="1">
      <alignment horizontal="left"/>
    </xf>
    <xf numFmtId="0" fontId="17" fillId="4" borderId="0" xfId="2" applyFont="1" applyFill="1" applyAlignment="1">
      <alignment vertical="top" wrapText="1"/>
    </xf>
    <xf numFmtId="0" fontId="19" fillId="3" borderId="0" xfId="1" applyFont="1" applyFill="1"/>
    <xf numFmtId="0" fontId="22" fillId="2" borderId="0" xfId="0" applyFont="1" applyFill="1"/>
    <xf numFmtId="0" fontId="23" fillId="2" borderId="0" xfId="0" applyFont="1" applyFill="1"/>
    <xf numFmtId="0" fontId="17" fillId="4" borderId="0" xfId="1" applyFont="1" applyFill="1" applyAlignment="1">
      <alignment horizontal="left" vertical="top"/>
    </xf>
    <xf numFmtId="0" fontId="15" fillId="3" borderId="0" xfId="0" applyFont="1" applyFill="1" applyAlignment="1">
      <alignment horizontal="left" vertical="top" wrapText="1"/>
    </xf>
    <xf numFmtId="0" fontId="19" fillId="0" borderId="0" xfId="1" applyFont="1" applyBorder="1"/>
    <xf numFmtId="0" fontId="17" fillId="3" borderId="0" xfId="0" applyFont="1" applyFill="1"/>
    <xf numFmtId="0" fontId="2" fillId="3" borderId="0" xfId="1" applyFill="1" applyAlignment="1" applyProtection="1">
      <alignment horizontal="left"/>
    </xf>
    <xf numFmtId="0" fontId="20" fillId="3" borderId="0" xfId="4" applyFill="1" applyAlignment="1" applyProtection="1">
      <alignment horizontal="left"/>
    </xf>
    <xf numFmtId="0" fontId="2" fillId="3" borderId="0" xfId="1" applyFill="1"/>
    <xf numFmtId="0" fontId="17" fillId="3" borderId="0" xfId="0" applyFont="1" applyFill="1" applyAlignment="1">
      <alignment horizontal="left" vertical="top"/>
    </xf>
    <xf numFmtId="0" fontId="15" fillId="3" borderId="0" xfId="0" applyFont="1" applyFill="1" applyAlignment="1">
      <alignment horizontal="left" vertical="top"/>
    </xf>
    <xf numFmtId="0" fontId="5" fillId="2" borderId="0" xfId="0" applyFont="1" applyFill="1" applyAlignment="1">
      <alignment vertical="center"/>
    </xf>
    <xf numFmtId="0" fontId="17" fillId="3" borderId="0" xfId="0" applyFont="1" applyFill="1" applyAlignment="1">
      <alignment horizontal="left"/>
    </xf>
    <xf numFmtId="0" fontId="7" fillId="2" borderId="1" xfId="0" applyFont="1" applyFill="1" applyBorder="1" applyAlignment="1">
      <alignment wrapText="1"/>
    </xf>
    <xf numFmtId="0" fontId="2" fillId="3" borderId="0" xfId="1" applyFill="1" applyAlignment="1"/>
    <xf numFmtId="0" fontId="14" fillId="3" borderId="1" xfId="0" applyFont="1" applyFill="1" applyBorder="1" applyAlignment="1">
      <alignment vertical="top" wrapText="1"/>
    </xf>
    <xf numFmtId="0" fontId="15" fillId="3" borderId="0" xfId="0" applyFont="1" applyFill="1" applyBorder="1"/>
    <xf numFmtId="0" fontId="2" fillId="3" borderId="0" xfId="1" applyFill="1" applyBorder="1"/>
    <xf numFmtId="0" fontId="2" fillId="3" borderId="0" xfId="1" applyFill="1" applyBorder="1" applyAlignment="1">
      <alignment vertical="center"/>
    </xf>
    <xf numFmtId="0" fontId="2" fillId="3" borderId="0" xfId="1" applyFill="1" applyAlignment="1">
      <alignment horizontal="left" vertical="center"/>
    </xf>
    <xf numFmtId="0" fontId="0" fillId="3" borderId="1" xfId="0" applyFill="1" applyBorder="1" applyAlignment="1">
      <alignment vertical="top" wrapText="1"/>
    </xf>
    <xf numFmtId="0" fontId="17" fillId="3" borderId="0" xfId="0" applyFont="1" applyFill="1" applyAlignment="1">
      <alignment horizontal="left" wrapText="1"/>
    </xf>
    <xf numFmtId="0" fontId="2" fillId="4" borderId="0" xfId="1" applyFill="1" applyAlignment="1">
      <alignment horizontal="left" vertical="top"/>
    </xf>
    <xf numFmtId="0" fontId="8" fillId="5" borderId="1" xfId="0" quotePrefix="1" applyFont="1" applyFill="1" applyBorder="1" applyAlignment="1">
      <alignment horizontal="right" wrapText="1"/>
    </xf>
    <xf numFmtId="0" fontId="26" fillId="3" borderId="0" xfId="0" applyFont="1" applyFill="1"/>
    <xf numFmtId="37" fontId="9" fillId="3" borderId="1" xfId="0" applyNumberFormat="1" applyFont="1" applyFill="1" applyBorder="1" applyAlignment="1">
      <alignment horizontal="right" vertical="center"/>
    </xf>
    <xf numFmtId="165" fontId="9" fillId="3" borderId="1" xfId="0" applyNumberFormat="1" applyFont="1" applyFill="1" applyBorder="1" applyAlignment="1">
      <alignment horizontal="right" vertical="center"/>
    </xf>
    <xf numFmtId="164" fontId="9" fillId="3" borderId="0" xfId="0" applyNumberFormat="1" applyFont="1" applyFill="1" applyAlignment="1">
      <alignment vertical="center"/>
    </xf>
    <xf numFmtId="37" fontId="9" fillId="3" borderId="0" xfId="0" applyNumberFormat="1" applyFont="1" applyFill="1" applyAlignment="1">
      <alignment vertical="center"/>
    </xf>
    <xf numFmtId="166" fontId="9" fillId="3" borderId="0" xfId="0" applyNumberFormat="1" applyFont="1" applyFill="1" applyAlignment="1">
      <alignment vertical="center"/>
    </xf>
    <xf numFmtId="165" fontId="9" fillId="3" borderId="0" xfId="0" applyNumberFormat="1" applyFont="1" applyFill="1" applyAlignment="1">
      <alignment vertical="center"/>
    </xf>
    <xf numFmtId="0" fontId="9" fillId="3" borderId="0" xfId="0" quotePrefix="1" applyFont="1" applyFill="1" applyAlignment="1">
      <alignment horizontal="right" vertical="top"/>
    </xf>
    <xf numFmtId="0" fontId="8" fillId="6" borderId="1" xfId="0" quotePrefix="1" applyFont="1" applyFill="1" applyBorder="1" applyAlignment="1">
      <alignment horizontal="right" wrapText="1"/>
    </xf>
    <xf numFmtId="0" fontId="11" fillId="3" borderId="0" xfId="0" applyFont="1" applyFill="1"/>
    <xf numFmtId="0" fontId="11" fillId="3" borderId="0" xfId="0" applyFont="1" applyFill="1" applyAlignment="1">
      <alignment horizontal="right"/>
    </xf>
    <xf numFmtId="0" fontId="11" fillId="3" borderId="0" xfId="0" applyFont="1" applyFill="1" applyAlignment="1">
      <alignment horizontal="left"/>
    </xf>
    <xf numFmtId="0" fontId="8" fillId="6" borderId="1" xfId="0" quotePrefix="1" applyFont="1" applyFill="1" applyBorder="1" applyAlignment="1">
      <alignment horizontal="right"/>
    </xf>
    <xf numFmtId="0" fontId="26" fillId="3" borderId="0" xfId="0" applyFont="1" applyFill="1" applyAlignment="1">
      <alignment horizontal="left"/>
    </xf>
    <xf numFmtId="0" fontId="17" fillId="4" borderId="0" xfId="2" applyFont="1" applyFill="1" applyAlignment="1">
      <alignment horizontal="left" vertical="top" wrapText="1"/>
    </xf>
    <xf numFmtId="0" fontId="15" fillId="4" borderId="0" xfId="2" applyFill="1" applyAlignment="1">
      <alignment horizontal="left" vertical="top" wrapText="1"/>
    </xf>
    <xf numFmtId="0" fontId="8" fillId="5" borderId="1" xfId="0" quotePrefix="1" applyFont="1" applyFill="1" applyBorder="1" applyAlignment="1">
      <alignment horizontal="center"/>
    </xf>
    <xf numFmtId="0" fontId="8" fillId="6" borderId="1" xfId="0" quotePrefix="1" applyFont="1" applyFill="1" applyBorder="1" applyAlignment="1">
      <alignment horizontal="right"/>
    </xf>
    <xf numFmtId="166" fontId="9" fillId="3" borderId="1" xfId="0" applyNumberFormat="1" applyFont="1" applyFill="1" applyBorder="1" applyAlignment="1">
      <alignment horizontal="right" vertical="center"/>
    </xf>
    <xf numFmtId="0" fontId="8" fillId="5" borderId="1" xfId="0" quotePrefix="1" applyFont="1" applyFill="1" applyBorder="1" applyAlignment="1">
      <alignment horizontal="right"/>
    </xf>
    <xf numFmtId="49" fontId="27" fillId="3" borderId="0" xfId="1" applyNumberFormat="1" applyFont="1" applyFill="1" applyBorder="1"/>
    <xf numFmtId="166" fontId="9" fillId="3" borderId="1" xfId="0" applyNumberFormat="1" applyFont="1" applyFill="1" applyBorder="1" applyAlignment="1">
      <alignment vertical="center"/>
    </xf>
    <xf numFmtId="0" fontId="8" fillId="2" borderId="1" xfId="0" quotePrefix="1" applyFont="1" applyFill="1" applyBorder="1" applyAlignment="1">
      <alignment horizontal="right"/>
    </xf>
    <xf numFmtId="9" fontId="9" fillId="3" borderId="1" xfId="0" applyNumberFormat="1" applyFont="1" applyFill="1" applyBorder="1" applyAlignment="1">
      <alignment horizontal="right" vertical="center"/>
    </xf>
    <xf numFmtId="0" fontId="28" fillId="3" borderId="0" xfId="0" applyFont="1" applyFill="1"/>
    <xf numFmtId="3" fontId="9" fillId="3" borderId="1" xfId="0" applyNumberFormat="1" applyFont="1" applyFill="1" applyBorder="1" applyAlignment="1">
      <alignment vertical="center"/>
    </xf>
    <xf numFmtId="0" fontId="28" fillId="3" borderId="0" xfId="0" applyFont="1" applyFill="1" applyAlignment="1">
      <alignment horizontal="right"/>
    </xf>
    <xf numFmtId="166" fontId="9" fillId="3" borderId="1" xfId="0" applyNumberFormat="1" applyFont="1" applyFill="1" applyBorder="1" applyAlignment="1">
      <alignment vertical="center"/>
    </xf>
    <xf numFmtId="166" fontId="9" fillId="3" borderId="1" xfId="0" applyNumberFormat="1" applyFont="1" applyFill="1" applyBorder="1" applyAlignment="1">
      <alignment horizontal="right" vertical="center"/>
    </xf>
    <xf numFmtId="37" fontId="9" fillId="3" borderId="1" xfId="0" applyNumberFormat="1" applyFont="1" applyFill="1" applyBorder="1" applyAlignment="1">
      <alignment vertical="center"/>
    </xf>
    <xf numFmtId="164" fontId="9" fillId="3" borderId="1" xfId="0" applyNumberFormat="1" applyFont="1" applyFill="1" applyBorder="1" applyAlignment="1">
      <alignment vertical="center"/>
    </xf>
    <xf numFmtId="37" fontId="9" fillId="3" borderId="1" xfId="0" applyNumberFormat="1" applyFont="1" applyFill="1" applyBorder="1" applyAlignment="1">
      <alignment horizontal="right" vertical="center"/>
    </xf>
    <xf numFmtId="164" fontId="9" fillId="3" borderId="1" xfId="0" applyNumberFormat="1" applyFont="1" applyFill="1" applyBorder="1" applyAlignment="1">
      <alignment horizontal="right" vertical="center"/>
    </xf>
    <xf numFmtId="1" fontId="9" fillId="3" borderId="1" xfId="0" applyNumberFormat="1" applyFont="1" applyFill="1" applyBorder="1" applyAlignment="1">
      <alignment vertical="center"/>
    </xf>
    <xf numFmtId="0" fontId="8" fillId="2" borderId="1" xfId="0" quotePrefix="1" applyFont="1" applyFill="1" applyBorder="1" applyAlignment="1">
      <alignment horizontal="right"/>
    </xf>
    <xf numFmtId="165" fontId="9" fillId="3" borderId="1" xfId="0" applyNumberFormat="1" applyFont="1" applyFill="1" applyBorder="1" applyAlignment="1">
      <alignment vertical="center"/>
    </xf>
    <xf numFmtId="0" fontId="29" fillId="3" borderId="0" xfId="0" applyFont="1" applyFill="1"/>
    <xf numFmtId="0" fontId="28" fillId="3" borderId="1" xfId="0" applyFont="1" applyFill="1" applyBorder="1" applyAlignment="1">
      <alignment horizontal="right"/>
    </xf>
    <xf numFmtId="3" fontId="27" fillId="3" borderId="0" xfId="0" applyNumberFormat="1" applyFont="1" applyFill="1"/>
    <xf numFmtId="3" fontId="8" fillId="6" borderId="1" xfId="0" quotePrefix="1" applyNumberFormat="1" applyFont="1" applyFill="1" applyBorder="1" applyAlignment="1">
      <alignment horizontal="right" wrapText="1"/>
    </xf>
    <xf numFmtId="3" fontId="28" fillId="3" borderId="1" xfId="0" applyNumberFormat="1" applyFont="1" applyFill="1" applyBorder="1"/>
    <xf numFmtId="3" fontId="9" fillId="3" borderId="1" xfId="0" quotePrefix="1" applyNumberFormat="1" applyFont="1" applyFill="1" applyBorder="1" applyAlignment="1">
      <alignment horizontal="right" vertical="top"/>
    </xf>
    <xf numFmtId="37" fontId="9" fillId="3" borderId="1" xfId="0" applyNumberFormat="1" applyFont="1" applyFill="1" applyBorder="1" applyAlignment="1">
      <alignment vertical="center"/>
    </xf>
    <xf numFmtId="39" fontId="9" fillId="3" borderId="1" xfId="0" applyNumberFormat="1" applyFont="1" applyFill="1" applyBorder="1" applyAlignment="1">
      <alignment vertical="center"/>
    </xf>
    <xf numFmtId="0" fontId="28" fillId="3" borderId="0" xfId="0" applyFont="1" applyFill="1" applyAlignment="1">
      <alignment wrapText="1"/>
    </xf>
    <xf numFmtId="0" fontId="28" fillId="3" borderId="0" xfId="0" applyFont="1" applyFill="1" applyAlignment="1">
      <alignment horizontal="right" wrapText="1"/>
    </xf>
    <xf numFmtId="3" fontId="28" fillId="3" borderId="0" xfId="0" applyNumberFormat="1" applyFont="1" applyFill="1"/>
    <xf numFmtId="0" fontId="8" fillId="6" borderId="1" xfId="0" quotePrefix="1" applyFont="1" applyFill="1" applyBorder="1" applyAlignment="1">
      <alignment horizontal="right"/>
    </xf>
    <xf numFmtId="166" fontId="9" fillId="3" borderId="1" xfId="0" applyNumberFormat="1" applyFont="1" applyFill="1" applyBorder="1" applyAlignment="1">
      <alignment vertical="center"/>
    </xf>
    <xf numFmtId="0" fontId="31" fillId="6" borderId="1" xfId="0" applyFont="1" applyFill="1" applyBorder="1"/>
    <xf numFmtId="1" fontId="11" fillId="3" borderId="0" xfId="0" applyNumberFormat="1" applyFont="1" applyFill="1"/>
    <xf numFmtId="1" fontId="11" fillId="3" borderId="0" xfId="0" applyNumberFormat="1" applyFont="1" applyFill="1" applyAlignment="1">
      <alignment horizontal="right"/>
    </xf>
    <xf numFmtId="0" fontId="2" fillId="3" borderId="0" xfId="1" applyFont="1" applyFill="1" applyBorder="1"/>
    <xf numFmtId="49" fontId="27" fillId="3" borderId="0" xfId="1" applyNumberFormat="1" applyFont="1" applyFill="1" applyBorder="1" applyAlignment="1"/>
    <xf numFmtId="0" fontId="32" fillId="3" borderId="0" xfId="0" applyFont="1" applyFill="1" applyBorder="1"/>
    <xf numFmtId="0" fontId="11" fillId="3" borderId="1" xfId="0" applyFont="1" applyFill="1" applyBorder="1" applyAlignment="1">
      <alignment horizontal="right"/>
    </xf>
    <xf numFmtId="1" fontId="9" fillId="3" borderId="1" xfId="0" applyNumberFormat="1" applyFont="1" applyFill="1" applyBorder="1" applyAlignment="1">
      <alignment horizontal="right" vertical="center"/>
    </xf>
    <xf numFmtId="1" fontId="11" fillId="3" borderId="1" xfId="0" applyNumberFormat="1" applyFont="1" applyFill="1" applyBorder="1" applyAlignment="1">
      <alignment horizontal="right"/>
    </xf>
    <xf numFmtId="164" fontId="11" fillId="3" borderId="1" xfId="0" applyNumberFormat="1" applyFont="1" applyFill="1" applyBorder="1" applyAlignment="1">
      <alignment horizontal="right"/>
    </xf>
    <xf numFmtId="3" fontId="9" fillId="3" borderId="1" xfId="0" applyNumberFormat="1" applyFont="1" applyFill="1" applyBorder="1" applyAlignment="1">
      <alignment horizontal="right" vertical="center"/>
    </xf>
    <xf numFmtId="1" fontId="8" fillId="6" borderId="1" xfId="0" quotePrefix="1" applyNumberFormat="1" applyFont="1" applyFill="1" applyBorder="1" applyAlignment="1">
      <alignment horizontal="right"/>
    </xf>
    <xf numFmtId="0" fontId="11" fillId="3" borderId="0" xfId="0" applyFont="1" applyFill="1" applyAlignment="1">
      <alignment horizontal="center"/>
    </xf>
    <xf numFmtId="166" fontId="9" fillId="0" borderId="1" xfId="0" applyNumberFormat="1" applyFont="1" applyBorder="1" applyAlignment="1">
      <alignment vertical="center"/>
    </xf>
    <xf numFmtId="10" fontId="9" fillId="0" borderId="1" xfId="0" applyNumberFormat="1" applyFont="1" applyBorder="1" applyAlignment="1">
      <alignment vertical="center"/>
    </xf>
    <xf numFmtId="0" fontId="0" fillId="0" borderId="1" xfId="0" applyBorder="1"/>
    <xf numFmtId="166" fontId="9" fillId="0" borderId="1" xfId="0" applyNumberFormat="1" applyFont="1" applyBorder="1" applyAlignment="1">
      <alignment horizontal="right" vertical="center"/>
    </xf>
    <xf numFmtId="10" fontId="9" fillId="0" borderId="1" xfId="0" applyNumberFormat="1" applyFont="1" applyBorder="1" applyAlignment="1">
      <alignment horizontal="right" vertical="center"/>
    </xf>
    <xf numFmtId="0" fontId="9" fillId="3" borderId="1" xfId="0" quotePrefix="1" applyNumberFormat="1" applyFont="1" applyFill="1" applyBorder="1" applyAlignment="1">
      <alignment horizontal="right" vertical="top"/>
    </xf>
    <xf numFmtId="0" fontId="9" fillId="3" borderId="1" xfId="0" quotePrefix="1" applyNumberFormat="1" applyFont="1" applyFill="1" applyBorder="1" applyAlignment="1">
      <alignment horizontal="left" vertical="top"/>
    </xf>
    <xf numFmtId="3" fontId="28" fillId="3" borderId="1" xfId="0" applyNumberFormat="1" applyFont="1" applyFill="1" applyBorder="1" applyAlignment="1">
      <alignment horizontal="right"/>
    </xf>
    <xf numFmtId="0" fontId="8" fillId="6" borderId="1" xfId="0" quotePrefix="1" applyFont="1" applyFill="1" applyBorder="1" applyAlignment="1">
      <alignment horizontal="right" vertical="center" wrapText="1"/>
    </xf>
    <xf numFmtId="3" fontId="8" fillId="6" borderId="1" xfId="0" quotePrefix="1" applyNumberFormat="1" applyFont="1" applyFill="1" applyBorder="1" applyAlignment="1">
      <alignment horizontal="right" vertical="center" wrapText="1"/>
    </xf>
    <xf numFmtId="0" fontId="28" fillId="3" borderId="0" xfId="0" applyFont="1" applyFill="1" applyAlignment="1">
      <alignment horizontal="right" vertical="center" wrapText="1"/>
    </xf>
    <xf numFmtId="166" fontId="28" fillId="3" borderId="0" xfId="0" applyNumberFormat="1" applyFont="1" applyFill="1"/>
    <xf numFmtId="9" fontId="28" fillId="3" borderId="0" xfId="5" applyFont="1" applyFill="1"/>
    <xf numFmtId="0" fontId="8" fillId="5" borderId="1" xfId="0" quotePrefix="1" applyFont="1" applyFill="1" applyBorder="1" applyAlignment="1">
      <alignment horizontal="left" wrapText="1"/>
    </xf>
    <xf numFmtId="164" fontId="11" fillId="3" borderId="0" xfId="5" applyNumberFormat="1" applyFont="1" applyFill="1"/>
    <xf numFmtId="0" fontId="8" fillId="6" borderId="1" xfId="0" quotePrefix="1" applyFont="1" applyFill="1" applyBorder="1" applyAlignment="1">
      <alignment horizontal="right" vertical="top" wrapText="1"/>
    </xf>
    <xf numFmtId="1" fontId="8" fillId="6" borderId="1" xfId="0" quotePrefix="1" applyNumberFormat="1" applyFont="1" applyFill="1" applyBorder="1" applyAlignment="1">
      <alignment horizontal="right" vertical="top" wrapText="1"/>
    </xf>
    <xf numFmtId="0" fontId="11" fillId="3" borderId="0" xfId="0" applyFont="1" applyFill="1" applyAlignment="1">
      <alignment horizontal="right" vertical="top" wrapText="1"/>
    </xf>
    <xf numFmtId="0" fontId="11" fillId="3" borderId="0" xfId="0" applyFont="1" applyFill="1" applyAlignment="1">
      <alignment horizontal="right" wrapText="1"/>
    </xf>
    <xf numFmtId="0" fontId="0" fillId="0" borderId="1" xfId="0" applyBorder="1" applyAlignment="1">
      <alignment horizontal="right"/>
    </xf>
    <xf numFmtId="0" fontId="0" fillId="3" borderId="0" xfId="0" applyFill="1" applyAlignment="1">
      <alignment horizontal="right"/>
    </xf>
    <xf numFmtId="0" fontId="5" fillId="2" borderId="0" xfId="0" applyFont="1" applyFill="1" applyBorder="1" applyAlignment="1">
      <alignment horizontal="left" vertical="center"/>
    </xf>
    <xf numFmtId="0" fontId="4" fillId="3" borderId="0" xfId="0" applyFont="1" applyFill="1" applyBorder="1" applyAlignment="1">
      <alignment horizontal="center" vertical="center"/>
    </xf>
    <xf numFmtId="0" fontId="16" fillId="3" borderId="0" xfId="0" applyFont="1" applyFill="1" applyBorder="1" applyAlignment="1">
      <alignment horizontal="center" vertical="center"/>
    </xf>
    <xf numFmtId="0" fontId="17" fillId="3" borderId="0" xfId="0" applyFont="1" applyFill="1" applyAlignment="1">
      <alignment horizontal="left" wrapText="1"/>
    </xf>
    <xf numFmtId="0" fontId="15" fillId="4" borderId="0" xfId="1" applyFont="1" applyFill="1" applyAlignment="1">
      <alignment horizontal="left" vertical="top" wrapText="1"/>
    </xf>
    <xf numFmtId="0" fontId="17" fillId="4" borderId="0" xfId="1" applyFont="1" applyFill="1" applyAlignment="1">
      <alignment horizontal="left" vertical="top"/>
    </xf>
    <xf numFmtId="0" fontId="17" fillId="4" borderId="0" xfId="2" applyFont="1" applyFill="1" applyAlignment="1">
      <alignment horizontal="left" vertical="top" wrapText="1"/>
    </xf>
    <xf numFmtId="0" fontId="15" fillId="4" borderId="0" xfId="2" applyFill="1" applyAlignment="1">
      <alignment horizontal="left" vertical="top" wrapText="1"/>
    </xf>
    <xf numFmtId="0" fontId="15" fillId="3" borderId="0" xfId="0" applyFont="1" applyFill="1" applyAlignment="1">
      <alignment horizontal="left" wrapText="1"/>
    </xf>
    <xf numFmtId="0" fontId="15" fillId="3" borderId="0" xfId="0" applyFont="1" applyFill="1" applyAlignment="1">
      <alignment horizontal="left" vertical="top" wrapText="1"/>
    </xf>
    <xf numFmtId="0" fontId="2" fillId="3" borderId="0" xfId="1" applyFill="1" applyAlignment="1">
      <alignment horizontal="left" vertical="top" wrapText="1"/>
    </xf>
    <xf numFmtId="0" fontId="2" fillId="3" borderId="0" xfId="1" applyFill="1" applyAlignment="1" applyProtection="1">
      <alignment horizontal="left"/>
    </xf>
    <xf numFmtId="0" fontId="17" fillId="3" borderId="0" xfId="3" applyFont="1" applyFill="1" applyBorder="1" applyAlignment="1">
      <alignment horizontal="left" vertical="top" wrapText="1"/>
    </xf>
    <xf numFmtId="0" fontId="17" fillId="4" borderId="0" xfId="3" applyFont="1" applyFill="1" applyAlignment="1">
      <alignment horizontal="left" vertical="top" wrapText="1"/>
    </xf>
    <xf numFmtId="0" fontId="2" fillId="4" borderId="0" xfId="1" applyFill="1" applyAlignment="1">
      <alignment horizontal="left" vertical="top" wrapText="1"/>
    </xf>
    <xf numFmtId="0" fontId="7" fillId="3" borderId="4" xfId="0" applyFont="1" applyFill="1" applyBorder="1" applyAlignment="1">
      <alignment horizontal="center" wrapText="1"/>
    </xf>
    <xf numFmtId="0" fontId="0" fillId="3" borderId="4" xfId="0" applyFill="1" applyBorder="1" applyAlignment="1">
      <alignment horizontal="center" wrapText="1"/>
    </xf>
    <xf numFmtId="0" fontId="8" fillId="5" borderId="2" xfId="0" quotePrefix="1" applyFont="1" applyFill="1" applyBorder="1" applyAlignment="1">
      <alignment horizontal="right" wrapText="1"/>
    </xf>
    <xf numFmtId="0" fontId="8" fillId="5" borderId="3" xfId="0" quotePrefix="1" applyFont="1" applyFill="1" applyBorder="1" applyAlignment="1">
      <alignment horizontal="right" wrapText="1"/>
    </xf>
    <xf numFmtId="0" fontId="8" fillId="5" borderId="1" xfId="0" quotePrefix="1" applyFont="1" applyFill="1" applyBorder="1" applyAlignment="1">
      <alignment horizontal="center"/>
    </xf>
    <xf numFmtId="0" fontId="30" fillId="5" borderId="1" xfId="0" applyFont="1" applyFill="1" applyBorder="1"/>
    <xf numFmtId="0" fontId="8" fillId="5" borderId="9" xfId="0" quotePrefix="1" applyFont="1" applyFill="1" applyBorder="1" applyAlignment="1">
      <alignment horizontal="center" wrapText="1"/>
    </xf>
    <xf numFmtId="0" fontId="8" fillId="5" borderId="4" xfId="0" quotePrefix="1" applyFont="1" applyFill="1" applyBorder="1" applyAlignment="1">
      <alignment horizontal="center" wrapText="1"/>
    </xf>
    <xf numFmtId="0" fontId="30" fillId="5" borderId="1" xfId="0" applyFont="1" applyFill="1" applyBorder="1" applyAlignment="1">
      <alignment horizontal="center"/>
    </xf>
    <xf numFmtId="0" fontId="8" fillId="6" borderId="1" xfId="0" quotePrefix="1" applyFont="1" applyFill="1" applyBorder="1" applyAlignment="1">
      <alignment horizontal="center"/>
    </xf>
    <xf numFmtId="0" fontId="30" fillId="6" borderId="1" xfId="0" applyFont="1" applyFill="1" applyBorder="1"/>
    <xf numFmtId="0" fontId="8" fillId="6" borderId="2" xfId="0" quotePrefix="1" applyFont="1" applyFill="1" applyBorder="1" applyAlignment="1">
      <alignment horizontal="right" wrapText="1"/>
    </xf>
    <xf numFmtId="0" fontId="8" fillId="6" borderId="3" xfId="0" quotePrefix="1" applyFont="1" applyFill="1" applyBorder="1" applyAlignment="1">
      <alignment horizontal="right" wrapText="1"/>
    </xf>
    <xf numFmtId="0" fontId="8" fillId="6" borderId="1" xfId="0" applyFont="1" applyFill="1" applyBorder="1"/>
    <xf numFmtId="0" fontId="8" fillId="6" borderId="1" xfId="0" quotePrefix="1" applyFont="1" applyFill="1" applyBorder="1" applyAlignment="1">
      <alignment horizontal="right"/>
    </xf>
    <xf numFmtId="0" fontId="30" fillId="6" borderId="1" xfId="0" applyFont="1" applyFill="1" applyBorder="1" applyAlignment="1">
      <alignment horizontal="center"/>
    </xf>
    <xf numFmtId="0" fontId="8" fillId="6" borderId="2" xfId="0" quotePrefix="1" applyFont="1" applyFill="1" applyBorder="1" applyAlignment="1">
      <alignment horizontal="right"/>
    </xf>
    <xf numFmtId="0" fontId="8" fillId="6" borderId="5" xfId="0" quotePrefix="1" applyFont="1" applyFill="1" applyBorder="1" applyAlignment="1">
      <alignment horizontal="right"/>
    </xf>
    <xf numFmtId="0" fontId="8" fillId="6" borderId="3" xfId="0" quotePrefix="1" applyFont="1" applyFill="1" applyBorder="1" applyAlignment="1">
      <alignment horizontal="right"/>
    </xf>
    <xf numFmtId="0" fontId="9" fillId="3" borderId="1" xfId="0" quotePrefix="1" applyFont="1" applyFill="1" applyBorder="1" applyAlignment="1">
      <alignment horizontal="right" vertical="top"/>
    </xf>
    <xf numFmtId="0" fontId="28" fillId="3" borderId="1" xfId="0" applyFont="1" applyFill="1" applyBorder="1" applyAlignment="1">
      <alignment horizontal="right"/>
    </xf>
    <xf numFmtId="0" fontId="0" fillId="3" borderId="1" xfId="0" applyFill="1" applyBorder="1" applyAlignment="1">
      <alignment horizontal="right"/>
    </xf>
    <xf numFmtId="0" fontId="7" fillId="5" borderId="1" xfId="0" applyFont="1" applyFill="1" applyBorder="1" applyAlignment="1">
      <alignment horizontal="center"/>
    </xf>
    <xf numFmtId="0" fontId="8" fillId="5" borderId="2" xfId="0" quotePrefix="1" applyFont="1" applyFill="1" applyBorder="1" applyAlignment="1">
      <alignment horizontal="right"/>
    </xf>
    <xf numFmtId="0" fontId="8" fillId="5" borderId="5" xfId="0" quotePrefix="1" applyFont="1" applyFill="1" applyBorder="1" applyAlignment="1">
      <alignment horizontal="right"/>
    </xf>
    <xf numFmtId="0" fontId="8" fillId="5" borderId="3" xfId="0" quotePrefix="1" applyFont="1" applyFill="1" applyBorder="1" applyAlignment="1">
      <alignment horizontal="right"/>
    </xf>
    <xf numFmtId="0" fontId="8" fillId="2" borderId="1" xfId="0" quotePrefix="1" applyFont="1" applyFill="1" applyBorder="1" applyAlignment="1">
      <alignment horizontal="center"/>
    </xf>
    <xf numFmtId="0" fontId="7" fillId="2" borderId="1" xfId="0" applyFont="1" applyFill="1" applyBorder="1" applyAlignment="1">
      <alignment horizontal="center"/>
    </xf>
    <xf numFmtId="0" fontId="8" fillId="2" borderId="2" xfId="0" quotePrefix="1" applyFont="1" applyFill="1" applyBorder="1" applyAlignment="1">
      <alignment horizontal="right"/>
    </xf>
    <xf numFmtId="0" fontId="8" fillId="2" borderId="5" xfId="0" quotePrefix="1" applyFont="1" applyFill="1" applyBorder="1" applyAlignment="1">
      <alignment horizontal="right"/>
    </xf>
    <xf numFmtId="0" fontId="8" fillId="2" borderId="3" xfId="0" quotePrefix="1" applyFont="1" applyFill="1" applyBorder="1" applyAlignment="1">
      <alignment horizontal="right"/>
    </xf>
    <xf numFmtId="0" fontId="8" fillId="2" borderId="6" xfId="0" quotePrefix="1" applyFont="1" applyFill="1" applyBorder="1" applyAlignment="1">
      <alignment horizontal="center"/>
    </xf>
    <xf numFmtId="0" fontId="8" fillId="2" borderId="7" xfId="0" quotePrefix="1" applyFont="1" applyFill="1" applyBorder="1" applyAlignment="1">
      <alignment horizontal="center"/>
    </xf>
    <xf numFmtId="0" fontId="8" fillId="2" borderId="8" xfId="0" quotePrefix="1" applyFont="1" applyFill="1" applyBorder="1" applyAlignment="1">
      <alignment horizontal="center"/>
    </xf>
    <xf numFmtId="3" fontId="8" fillId="6" borderId="2" xfId="0" quotePrefix="1" applyNumberFormat="1" applyFont="1" applyFill="1" applyBorder="1" applyAlignment="1">
      <alignment horizontal="right" wrapText="1"/>
    </xf>
    <xf numFmtId="3" fontId="8" fillId="6" borderId="3" xfId="0" quotePrefix="1" applyNumberFormat="1" applyFont="1" applyFill="1" applyBorder="1" applyAlignment="1">
      <alignment horizontal="right" wrapText="1"/>
    </xf>
    <xf numFmtId="3" fontId="8" fillId="6" borderId="6" xfId="0" quotePrefix="1" applyNumberFormat="1" applyFont="1" applyFill="1" applyBorder="1" applyAlignment="1">
      <alignment horizontal="center"/>
    </xf>
    <xf numFmtId="3" fontId="8" fillId="6" borderId="7" xfId="0" quotePrefix="1" applyNumberFormat="1" applyFont="1" applyFill="1" applyBorder="1" applyAlignment="1">
      <alignment horizontal="center"/>
    </xf>
    <xf numFmtId="3" fontId="8" fillId="6" borderId="8" xfId="0" quotePrefix="1" applyNumberFormat="1" applyFont="1" applyFill="1" applyBorder="1" applyAlignment="1">
      <alignment horizontal="center"/>
    </xf>
    <xf numFmtId="0" fontId="9" fillId="3" borderId="1" xfId="0" quotePrefix="1" applyFont="1" applyFill="1" applyBorder="1" applyAlignment="1">
      <alignment horizontal="right" vertical="top" wrapText="1"/>
    </xf>
    <xf numFmtId="0" fontId="11" fillId="3" borderId="1" xfId="0" applyFont="1" applyFill="1" applyBorder="1" applyAlignment="1">
      <alignment horizontal="right" wrapText="1"/>
    </xf>
    <xf numFmtId="0" fontId="8" fillId="6" borderId="2" xfId="0" applyFont="1" applyFill="1" applyBorder="1" applyAlignment="1">
      <alignment horizontal="center"/>
    </xf>
    <xf numFmtId="0" fontId="8" fillId="6" borderId="3" xfId="0" applyFont="1" applyFill="1" applyBorder="1" applyAlignment="1">
      <alignment horizontal="center"/>
    </xf>
    <xf numFmtId="0" fontId="8" fillId="6" borderId="2" xfId="0" quotePrefix="1" applyFont="1" applyFill="1" applyBorder="1" applyAlignment="1">
      <alignment horizontal="center"/>
    </xf>
    <xf numFmtId="0" fontId="8" fillId="6" borderId="3" xfId="0" quotePrefix="1" applyFont="1" applyFill="1" applyBorder="1" applyAlignment="1">
      <alignment horizontal="center"/>
    </xf>
    <xf numFmtId="0" fontId="9" fillId="3" borderId="1" xfId="0" quotePrefix="1" applyFont="1" applyFill="1" applyBorder="1" applyAlignment="1">
      <alignment horizontal="left" vertical="top"/>
    </xf>
    <xf numFmtId="0" fontId="11" fillId="3" borderId="1" xfId="0" applyFont="1" applyFill="1" applyBorder="1"/>
    <xf numFmtId="0" fontId="31" fillId="6" borderId="1" xfId="0" applyFont="1" applyFill="1" applyBorder="1"/>
    <xf numFmtId="1" fontId="31" fillId="6" borderId="1" xfId="0" applyNumberFormat="1" applyFont="1" applyFill="1" applyBorder="1"/>
    <xf numFmtId="0" fontId="31" fillId="6" borderId="2" xfId="0" applyFont="1" applyFill="1" applyBorder="1" applyAlignment="1">
      <alignment horizontal="center"/>
    </xf>
    <xf numFmtId="0" fontId="31" fillId="6" borderId="3" xfId="0" applyFont="1" applyFill="1" applyBorder="1" applyAlignment="1">
      <alignment horizontal="center"/>
    </xf>
    <xf numFmtId="1" fontId="8" fillId="6" borderId="2" xfId="0" quotePrefix="1" applyNumberFormat="1" applyFont="1" applyFill="1" applyBorder="1" applyAlignment="1">
      <alignment horizontal="right"/>
    </xf>
    <xf numFmtId="1" fontId="8" fillId="6" borderId="3" xfId="0" quotePrefix="1" applyNumberFormat="1" applyFont="1" applyFill="1" applyBorder="1" applyAlignment="1">
      <alignment horizontal="right"/>
    </xf>
    <xf numFmtId="0" fontId="11" fillId="3" borderId="1" xfId="0" applyFont="1" applyFill="1" applyBorder="1" applyAlignment="1">
      <alignment horizontal="right"/>
    </xf>
    <xf numFmtId="0" fontId="31" fillId="6" borderId="1" xfId="0" applyFont="1" applyFill="1" applyBorder="1" applyAlignment="1">
      <alignment horizontal="center"/>
    </xf>
    <xf numFmtId="0" fontId="31" fillId="6" borderId="2" xfId="0" applyFont="1" applyFill="1" applyBorder="1" applyAlignment="1">
      <alignment horizontal="right"/>
    </xf>
    <xf numFmtId="0" fontId="31" fillId="6" borderId="3" xfId="0" applyFont="1" applyFill="1" applyBorder="1" applyAlignment="1">
      <alignment horizontal="right"/>
    </xf>
    <xf numFmtId="0" fontId="31" fillId="5" borderId="1" xfId="0" applyFont="1" applyFill="1" applyBorder="1"/>
  </cellXfs>
  <cellStyles count="6">
    <cellStyle name="Hyperlink" xfId="1" builtinId="8"/>
    <cellStyle name="Hyperlink 2" xfId="4" xr:uid="{B69B310F-C98F-4CE3-B6B8-0CAC1327779C}"/>
    <cellStyle name="Normal" xfId="0" builtinId="0"/>
    <cellStyle name="Normal 3 2" xfId="2" xr:uid="{3F5E8301-B15D-44E8-86A1-09CA18EB2E0D}"/>
    <cellStyle name="Normal_proposed UK Electoral Statistics 2007" xfId="3" xr:uid="{FE6476D7-DFB9-4CDB-990F-EE6C0CFC5E6D}"/>
    <cellStyle name="Percent" xfId="5" builtinId="5"/>
  </cellStyles>
  <dxfs count="8">
    <dxf>
      <fill>
        <patternFill>
          <fgColor rgb="FF008E90"/>
        </patternFill>
      </fill>
    </dxf>
    <dxf>
      <font>
        <color theme="0"/>
      </font>
    </dxf>
    <dxf>
      <font>
        <color theme="1"/>
      </font>
    </dxf>
    <dxf>
      <font>
        <color theme="1"/>
      </font>
    </dxf>
    <dxf>
      <font>
        <color theme="1"/>
      </font>
      <fill>
        <patternFill patternType="solid">
          <fgColor rgb="FFE8E3DB"/>
          <bgColor rgb="FFE8E3DB"/>
        </patternFill>
      </fill>
    </dxf>
    <dxf>
      <font>
        <color theme="1"/>
      </font>
    </dxf>
    <dxf>
      <font>
        <b/>
        <i val="0"/>
        <u val="none"/>
        <color theme="0"/>
      </font>
      <fill>
        <patternFill patternType="solid">
          <fgColor rgb="FF008E90"/>
          <bgColor rgb="FF008E90"/>
        </patternFill>
      </fill>
      <border>
        <left style="thick">
          <color auto="1"/>
        </left>
        <right style="thick">
          <color auto="1"/>
        </right>
        <top style="thick">
          <color auto="1"/>
        </top>
        <bottom style="thick">
          <color auto="1"/>
        </bottom>
      </border>
    </dxf>
    <dxf>
      <font>
        <b val="0"/>
        <i val="0"/>
        <u val="none"/>
        <color theme="1"/>
      </font>
      <border>
        <left style="thick">
          <color auto="1"/>
        </left>
        <right style="thick">
          <color auto="1"/>
        </right>
        <top style="thick">
          <color auto="1"/>
        </top>
        <bottom style="thick">
          <color auto="1"/>
        </bottom>
        <vertical style="thick">
          <color auto="1"/>
        </vertical>
        <horizontal style="thick">
          <color auto="1"/>
        </horizontal>
      </border>
    </dxf>
  </dxfs>
  <tableStyles count="2" defaultTableStyle="HFEA Table" defaultPivotStyle="PivotStyleLight16">
    <tableStyle name="HFEA Table" pivot="0" count="7" xr9:uid="{453DDB61-076B-4E4D-B5B0-040EA543ADDD}">
      <tableStyleElement type="wholeTable" dxfId="7"/>
      <tableStyleElement type="headerRow" dxfId="6"/>
      <tableStyleElement type="firstRowStripe" dxfId="5"/>
      <tableStyleElement type="secondRowStripe" dxfId="4"/>
      <tableStyleElement type="firstColumnStripe" dxfId="3"/>
      <tableStyleElement type="secondColumnStripe" dxfId="2"/>
      <tableStyleElement type="firstHeaderCell" dxfId="1"/>
    </tableStyle>
    <tableStyle name="Table Style 2" pivot="0" count="1" xr9:uid="{F7D8DCFA-C163-4F20-82C4-50207C6F2AF7}">
      <tableStyleElement type="secondColumnStripe" dxfId="0"/>
    </tableStyle>
  </tableStyles>
  <colors>
    <mruColors>
      <color rgb="FF008E90"/>
      <color rgb="FFE8E3DB"/>
      <color rgb="FF26A9E0"/>
      <color rgb="FF007330"/>
      <color rgb="FFF5911E"/>
      <color rgb="FF1466BF"/>
      <color rgb="FFC8DA2A"/>
      <color rgb="FFF7ABA6"/>
      <color rgb="FFF7ABA0"/>
      <color rgb="FFFFD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0</xdr:colOff>
      <xdr:row>24</xdr:row>
      <xdr:rowOff>0</xdr:rowOff>
    </xdr:from>
    <xdr:ext cx="35651" cy="147476"/>
    <xdr:sp macro="" textlink="">
      <xdr:nvSpPr>
        <xdr:cNvPr id="2" name="Rectangle 87">
          <a:extLst>
            <a:ext uri="{FF2B5EF4-FFF2-40B4-BE49-F238E27FC236}">
              <a16:creationId xmlns:a16="http://schemas.microsoft.com/office/drawing/2014/main" id="{1DE62CE2-D6C5-4B84-86A1-C623AC4E2EB3}"/>
            </a:ext>
          </a:extLst>
        </xdr:cNvPr>
        <xdr:cNvSpPr>
          <a:spLocks noChangeArrowheads="1"/>
        </xdr:cNvSpPr>
      </xdr:nvSpPr>
      <xdr:spPr bwMode="auto">
        <a:xfrm>
          <a:off x="1038225" y="19883438"/>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n-GB" sz="1000" b="0" i="0" u="none" strike="noStrike" baseline="0">
              <a:solidFill>
                <a:srgbClr val="000000"/>
              </a:solidFill>
              <a:latin typeface="Arial"/>
              <a:cs typeface="Arial"/>
            </a:rPr>
            <a:t> </a:t>
          </a:r>
        </a:p>
      </xdr:txBody>
    </xdr:sp>
    <xdr:clientData/>
  </xdr:oneCellAnchor>
  <xdr:oneCellAnchor>
    <xdr:from>
      <xdr:col>1</xdr:col>
      <xdr:colOff>0</xdr:colOff>
      <xdr:row>24</xdr:row>
      <xdr:rowOff>0</xdr:rowOff>
    </xdr:from>
    <xdr:ext cx="28534" cy="117917"/>
    <xdr:sp macro="" textlink="">
      <xdr:nvSpPr>
        <xdr:cNvPr id="5" name="Rectangle 100">
          <a:extLst>
            <a:ext uri="{FF2B5EF4-FFF2-40B4-BE49-F238E27FC236}">
              <a16:creationId xmlns:a16="http://schemas.microsoft.com/office/drawing/2014/main" id="{79306FAF-CA38-4247-8BA5-5A813E27E809}"/>
            </a:ext>
          </a:extLst>
        </xdr:cNvPr>
        <xdr:cNvSpPr>
          <a:spLocks noChangeArrowheads="1"/>
        </xdr:cNvSpPr>
      </xdr:nvSpPr>
      <xdr:spPr bwMode="auto">
        <a:xfrm>
          <a:off x="1038225"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1</xdr:col>
      <xdr:colOff>0</xdr:colOff>
      <xdr:row>24</xdr:row>
      <xdr:rowOff>0</xdr:rowOff>
    </xdr:from>
    <xdr:ext cx="28534" cy="117917"/>
    <xdr:sp macro="" textlink="">
      <xdr:nvSpPr>
        <xdr:cNvPr id="6" name="Rectangle 103">
          <a:extLst>
            <a:ext uri="{FF2B5EF4-FFF2-40B4-BE49-F238E27FC236}">
              <a16:creationId xmlns:a16="http://schemas.microsoft.com/office/drawing/2014/main" id="{458941D8-C004-4BA1-A247-3A827B8DDCAF}"/>
            </a:ext>
          </a:extLst>
        </xdr:cNvPr>
        <xdr:cNvSpPr>
          <a:spLocks noChangeArrowheads="1"/>
        </xdr:cNvSpPr>
      </xdr:nvSpPr>
      <xdr:spPr bwMode="auto">
        <a:xfrm>
          <a:off x="1038225"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1</xdr:col>
      <xdr:colOff>0</xdr:colOff>
      <xdr:row>24</xdr:row>
      <xdr:rowOff>0</xdr:rowOff>
    </xdr:from>
    <xdr:ext cx="28534" cy="117917"/>
    <xdr:sp macro="" textlink="">
      <xdr:nvSpPr>
        <xdr:cNvPr id="8" name="Rectangle 105">
          <a:extLst>
            <a:ext uri="{FF2B5EF4-FFF2-40B4-BE49-F238E27FC236}">
              <a16:creationId xmlns:a16="http://schemas.microsoft.com/office/drawing/2014/main" id="{1B305ACF-4769-4462-8BC4-170A15ED3C20}"/>
            </a:ext>
          </a:extLst>
        </xdr:cNvPr>
        <xdr:cNvSpPr>
          <a:spLocks noChangeArrowheads="1"/>
        </xdr:cNvSpPr>
      </xdr:nvSpPr>
      <xdr:spPr bwMode="auto">
        <a:xfrm>
          <a:off x="1038225"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twoCellAnchor editAs="oneCell">
    <xdr:from>
      <xdr:col>1</xdr:col>
      <xdr:colOff>0</xdr:colOff>
      <xdr:row>24</xdr:row>
      <xdr:rowOff>0</xdr:rowOff>
    </xdr:from>
    <xdr:to>
      <xdr:col>1</xdr:col>
      <xdr:colOff>0</xdr:colOff>
      <xdr:row>24</xdr:row>
      <xdr:rowOff>104775</xdr:rowOff>
    </xdr:to>
    <xdr:sp macro="" textlink="">
      <xdr:nvSpPr>
        <xdr:cNvPr id="10" name="Rectangle 117">
          <a:extLst>
            <a:ext uri="{FF2B5EF4-FFF2-40B4-BE49-F238E27FC236}">
              <a16:creationId xmlns:a16="http://schemas.microsoft.com/office/drawing/2014/main" id="{3A1B649B-7BFA-4E01-A845-79CEB450F222}"/>
            </a:ext>
          </a:extLst>
        </xdr:cNvPr>
        <xdr:cNvSpPr>
          <a:spLocks noChangeArrowheads="1"/>
        </xdr:cNvSpPr>
      </xdr:nvSpPr>
      <xdr:spPr bwMode="auto">
        <a:xfrm>
          <a:off x="1038225" y="19883438"/>
          <a:ext cx="0" cy="100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1" name="Rectangle 118">
          <a:extLst>
            <a:ext uri="{FF2B5EF4-FFF2-40B4-BE49-F238E27FC236}">
              <a16:creationId xmlns:a16="http://schemas.microsoft.com/office/drawing/2014/main" id="{A3D6095A-AF26-4814-9F40-FAD16B6185AF}"/>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2" name="Rectangle 119">
          <a:extLst>
            <a:ext uri="{FF2B5EF4-FFF2-40B4-BE49-F238E27FC236}">
              <a16:creationId xmlns:a16="http://schemas.microsoft.com/office/drawing/2014/main" id="{245346A2-5D99-41FB-924D-E4723CED5D2C}"/>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3" name="Rectangle 120">
          <a:extLst>
            <a:ext uri="{FF2B5EF4-FFF2-40B4-BE49-F238E27FC236}">
              <a16:creationId xmlns:a16="http://schemas.microsoft.com/office/drawing/2014/main" id="{79E3D4A6-920E-41C5-80C9-789B2714811D}"/>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4" name="Rectangle 121">
          <a:extLst>
            <a:ext uri="{FF2B5EF4-FFF2-40B4-BE49-F238E27FC236}">
              <a16:creationId xmlns:a16="http://schemas.microsoft.com/office/drawing/2014/main" id="{4731C76D-E459-4081-B66F-F208D78A710E}"/>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5" name="Rectangle 122">
          <a:extLst>
            <a:ext uri="{FF2B5EF4-FFF2-40B4-BE49-F238E27FC236}">
              <a16:creationId xmlns:a16="http://schemas.microsoft.com/office/drawing/2014/main" id="{1CC06944-BD43-4EBF-801D-C2DBD266EA29}"/>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24</xdr:row>
      <xdr:rowOff>0</xdr:rowOff>
    </xdr:from>
    <xdr:to>
      <xdr:col>1</xdr:col>
      <xdr:colOff>0</xdr:colOff>
      <xdr:row>24</xdr:row>
      <xdr:rowOff>142875</xdr:rowOff>
    </xdr:to>
    <xdr:sp macro="" textlink="">
      <xdr:nvSpPr>
        <xdr:cNvPr id="16" name="Rectangle 123">
          <a:extLst>
            <a:ext uri="{FF2B5EF4-FFF2-40B4-BE49-F238E27FC236}">
              <a16:creationId xmlns:a16="http://schemas.microsoft.com/office/drawing/2014/main" id="{B4941432-D83F-4AA1-9915-3E79C39EED33}"/>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0</xdr:colOff>
      <xdr:row>24</xdr:row>
      <xdr:rowOff>0</xdr:rowOff>
    </xdr:from>
    <xdr:ext cx="39178" cy="162224"/>
    <xdr:sp macro="" textlink="">
      <xdr:nvSpPr>
        <xdr:cNvPr id="17" name="Rectangle 127">
          <a:extLst>
            <a:ext uri="{FF2B5EF4-FFF2-40B4-BE49-F238E27FC236}">
              <a16:creationId xmlns:a16="http://schemas.microsoft.com/office/drawing/2014/main" id="{D77CC059-A966-4657-A3F5-39D25F56B5E0}"/>
            </a:ext>
          </a:extLst>
        </xdr:cNvPr>
        <xdr:cNvSpPr>
          <a:spLocks noChangeArrowheads="1"/>
        </xdr:cNvSpPr>
      </xdr:nvSpPr>
      <xdr:spPr bwMode="auto">
        <a:xfrm>
          <a:off x="1038225" y="19883438"/>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n-GB" sz="1100" b="0" i="0" u="none" strike="noStrike" baseline="0">
              <a:solidFill>
                <a:srgbClr val="000000"/>
              </a:solidFill>
              <a:latin typeface="Arial"/>
              <a:cs typeface="Arial"/>
            </a:rPr>
            <a:t> </a:t>
          </a:r>
        </a:p>
      </xdr:txBody>
    </xdr:sp>
    <xdr:clientData/>
  </xdr:oneCellAnchor>
  <xdr:oneCellAnchor>
    <xdr:from>
      <xdr:col>0</xdr:col>
      <xdr:colOff>0</xdr:colOff>
      <xdr:row>24</xdr:row>
      <xdr:rowOff>0</xdr:rowOff>
    </xdr:from>
    <xdr:ext cx="85601" cy="117917"/>
    <xdr:sp macro="" textlink="">
      <xdr:nvSpPr>
        <xdr:cNvPr id="19" name="Rectangle 129">
          <a:extLst>
            <a:ext uri="{FF2B5EF4-FFF2-40B4-BE49-F238E27FC236}">
              <a16:creationId xmlns:a16="http://schemas.microsoft.com/office/drawing/2014/main" id="{367CA49A-4EF3-45D3-BE71-C893987D1AAA}"/>
            </a:ext>
          </a:extLst>
        </xdr:cNvPr>
        <xdr:cNvSpPr>
          <a:spLocks noChangeArrowheads="1"/>
        </xdr:cNvSpPr>
      </xdr:nvSpPr>
      <xdr:spPr bwMode="auto">
        <a:xfrm>
          <a:off x="0" y="19883438"/>
          <a:ext cx="85601"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1" u="none" strike="noStrike" baseline="0">
              <a:solidFill>
                <a:srgbClr val="000000"/>
              </a:solidFill>
              <a:latin typeface="Arial"/>
              <a:cs typeface="Arial"/>
            </a:rPr>
            <a:t>   </a:t>
          </a:r>
        </a:p>
      </xdr:txBody>
    </xdr:sp>
    <xdr:clientData/>
  </xdr:oneCellAnchor>
  <xdr:oneCellAnchor>
    <xdr:from>
      <xdr:col>0</xdr:col>
      <xdr:colOff>0</xdr:colOff>
      <xdr:row>24</xdr:row>
      <xdr:rowOff>0</xdr:rowOff>
    </xdr:from>
    <xdr:ext cx="28534" cy="117917"/>
    <xdr:sp macro="" textlink="">
      <xdr:nvSpPr>
        <xdr:cNvPr id="20" name="Rectangle 130">
          <a:extLst>
            <a:ext uri="{FF2B5EF4-FFF2-40B4-BE49-F238E27FC236}">
              <a16:creationId xmlns:a16="http://schemas.microsoft.com/office/drawing/2014/main" id="{DB8A8D94-0AEA-4654-9DAE-58D766D70ECE}"/>
            </a:ext>
          </a:extLst>
        </xdr:cNvPr>
        <xdr:cNvSpPr>
          <a:spLocks noChangeArrowheads="1"/>
        </xdr:cNvSpPr>
      </xdr:nvSpPr>
      <xdr:spPr bwMode="auto">
        <a:xfrm>
          <a:off x="0"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1" u="none" strike="noStrike" baseline="0">
              <a:solidFill>
                <a:srgbClr val="000000"/>
              </a:solidFill>
              <a:latin typeface="Arial"/>
              <a:cs typeface="Arial"/>
            </a:rPr>
            <a:t> </a:t>
          </a:r>
        </a:p>
      </xdr:txBody>
    </xdr:sp>
    <xdr:clientData/>
  </xdr:oneCellAnchor>
  <xdr:twoCellAnchor editAs="oneCell">
    <xdr:from>
      <xdr:col>0</xdr:col>
      <xdr:colOff>71438</xdr:colOff>
      <xdr:row>24</xdr:row>
      <xdr:rowOff>0</xdr:rowOff>
    </xdr:from>
    <xdr:to>
      <xdr:col>0</xdr:col>
      <xdr:colOff>76200</xdr:colOff>
      <xdr:row>24</xdr:row>
      <xdr:rowOff>142875</xdr:rowOff>
    </xdr:to>
    <xdr:sp macro="" textlink="">
      <xdr:nvSpPr>
        <xdr:cNvPr id="21" name="Rectangle 131">
          <a:extLst>
            <a:ext uri="{FF2B5EF4-FFF2-40B4-BE49-F238E27FC236}">
              <a16:creationId xmlns:a16="http://schemas.microsoft.com/office/drawing/2014/main" id="{E85B886C-9DD7-4BDB-A866-CFBA7515C07B}"/>
            </a:ext>
          </a:extLst>
        </xdr:cNvPr>
        <xdr:cNvSpPr>
          <a:spLocks noChangeArrowheads="1"/>
        </xdr:cNvSpPr>
      </xdr:nvSpPr>
      <xdr:spPr bwMode="auto">
        <a:xfrm>
          <a:off x="71438"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338138</xdr:colOff>
      <xdr:row>28</xdr:row>
      <xdr:rowOff>0</xdr:rowOff>
    </xdr:from>
    <xdr:ext cx="28534" cy="117917"/>
    <xdr:sp macro="" textlink="">
      <xdr:nvSpPr>
        <xdr:cNvPr id="22" name="Rectangle 21">
          <a:extLst>
            <a:ext uri="{FF2B5EF4-FFF2-40B4-BE49-F238E27FC236}">
              <a16:creationId xmlns:a16="http://schemas.microsoft.com/office/drawing/2014/main" id="{4A1DE57B-B9DA-41B9-9C2A-421A744F9027}"/>
            </a:ext>
          </a:extLst>
        </xdr:cNvPr>
        <xdr:cNvSpPr>
          <a:spLocks noChangeArrowheads="1"/>
        </xdr:cNvSpPr>
      </xdr:nvSpPr>
      <xdr:spPr bwMode="auto">
        <a:xfrm>
          <a:off x="338138" y="21050250"/>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28</xdr:row>
      <xdr:rowOff>0</xdr:rowOff>
    </xdr:from>
    <xdr:ext cx="28534" cy="117917"/>
    <xdr:sp macro="" textlink="">
      <xdr:nvSpPr>
        <xdr:cNvPr id="23" name="Rectangle 99">
          <a:extLst>
            <a:ext uri="{FF2B5EF4-FFF2-40B4-BE49-F238E27FC236}">
              <a16:creationId xmlns:a16="http://schemas.microsoft.com/office/drawing/2014/main" id="{0DACAC48-A93D-47BC-8620-96922D1ED878}"/>
            </a:ext>
          </a:extLst>
        </xdr:cNvPr>
        <xdr:cNvSpPr>
          <a:spLocks noChangeArrowheads="1"/>
        </xdr:cNvSpPr>
      </xdr:nvSpPr>
      <xdr:spPr bwMode="auto">
        <a:xfrm>
          <a:off x="633413" y="2178367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28</xdr:row>
      <xdr:rowOff>0</xdr:rowOff>
    </xdr:from>
    <xdr:ext cx="28534" cy="117917"/>
    <xdr:sp macro="" textlink="">
      <xdr:nvSpPr>
        <xdr:cNvPr id="24" name="Rectangle 100">
          <a:extLst>
            <a:ext uri="{FF2B5EF4-FFF2-40B4-BE49-F238E27FC236}">
              <a16:creationId xmlns:a16="http://schemas.microsoft.com/office/drawing/2014/main" id="{08E1A01A-8819-4A4A-9CDB-29F33C49BA4E}"/>
            </a:ext>
          </a:extLst>
        </xdr:cNvPr>
        <xdr:cNvSpPr>
          <a:spLocks noChangeArrowheads="1"/>
        </xdr:cNvSpPr>
      </xdr:nvSpPr>
      <xdr:spPr bwMode="auto">
        <a:xfrm>
          <a:off x="537210" y="23417213"/>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390525</xdr:colOff>
      <xdr:row>37</xdr:row>
      <xdr:rowOff>0</xdr:rowOff>
    </xdr:from>
    <xdr:ext cx="28534" cy="117917"/>
    <xdr:sp macro="" textlink="">
      <xdr:nvSpPr>
        <xdr:cNvPr id="25" name="Rectangle 101">
          <a:extLst>
            <a:ext uri="{FF2B5EF4-FFF2-40B4-BE49-F238E27FC236}">
              <a16:creationId xmlns:a16="http://schemas.microsoft.com/office/drawing/2014/main" id="{1F29F073-56F5-4CBE-AE91-8CE9AC4E6EC1}"/>
            </a:ext>
          </a:extLst>
        </xdr:cNvPr>
        <xdr:cNvSpPr>
          <a:spLocks noChangeArrowheads="1"/>
        </xdr:cNvSpPr>
      </xdr:nvSpPr>
      <xdr:spPr bwMode="auto">
        <a:xfrm>
          <a:off x="390525" y="267176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28</xdr:row>
      <xdr:rowOff>0</xdr:rowOff>
    </xdr:from>
    <xdr:ext cx="28534" cy="117917"/>
    <xdr:sp macro="" textlink="">
      <xdr:nvSpPr>
        <xdr:cNvPr id="26" name="Rectangle 33">
          <a:extLst>
            <a:ext uri="{FF2B5EF4-FFF2-40B4-BE49-F238E27FC236}">
              <a16:creationId xmlns:a16="http://schemas.microsoft.com/office/drawing/2014/main" id="{F14BC3F1-AE4F-45D7-9E71-433A4319A213}"/>
            </a:ext>
          </a:extLst>
        </xdr:cNvPr>
        <xdr:cNvSpPr>
          <a:spLocks noChangeArrowheads="1"/>
        </xdr:cNvSpPr>
      </xdr:nvSpPr>
      <xdr:spPr bwMode="auto">
        <a:xfrm>
          <a:off x="426720" y="220694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28</xdr:row>
      <xdr:rowOff>0</xdr:rowOff>
    </xdr:from>
    <xdr:ext cx="28534" cy="117917"/>
    <xdr:sp macro="" textlink="">
      <xdr:nvSpPr>
        <xdr:cNvPr id="27" name="Rectangle 33">
          <a:extLst>
            <a:ext uri="{FF2B5EF4-FFF2-40B4-BE49-F238E27FC236}">
              <a16:creationId xmlns:a16="http://schemas.microsoft.com/office/drawing/2014/main" id="{8FFD8A0D-C2E1-457A-BCBB-AA9C8D7B20BD}"/>
            </a:ext>
          </a:extLst>
        </xdr:cNvPr>
        <xdr:cNvSpPr>
          <a:spLocks noChangeArrowheads="1"/>
        </xdr:cNvSpPr>
      </xdr:nvSpPr>
      <xdr:spPr bwMode="auto">
        <a:xfrm>
          <a:off x="426720" y="220694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393383</xdr:colOff>
      <xdr:row>37</xdr:row>
      <xdr:rowOff>0</xdr:rowOff>
    </xdr:from>
    <xdr:ext cx="28534" cy="117917"/>
    <xdr:sp macro="" textlink="">
      <xdr:nvSpPr>
        <xdr:cNvPr id="28" name="Rectangle 101">
          <a:extLst>
            <a:ext uri="{FF2B5EF4-FFF2-40B4-BE49-F238E27FC236}">
              <a16:creationId xmlns:a16="http://schemas.microsoft.com/office/drawing/2014/main" id="{6588E596-3D78-4BE5-A32F-5EA5C15B0B7E}"/>
            </a:ext>
          </a:extLst>
        </xdr:cNvPr>
        <xdr:cNvSpPr>
          <a:spLocks noChangeArrowheads="1"/>
        </xdr:cNvSpPr>
      </xdr:nvSpPr>
      <xdr:spPr bwMode="auto">
        <a:xfrm>
          <a:off x="393383" y="267176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hfea.gov.uk/about-us/publications/research-and-data/fertility-treatment-2018-trends-and-figures/" TargetMode="External"/><Relationship Id="rId3" Type="http://schemas.openxmlformats.org/officeDocument/2006/relationships/hyperlink" Target="https://www.hfea.gov.uk/about-us/our-data/guide-to-the-anonymised-register/" TargetMode="External"/><Relationship Id="rId7" Type="http://schemas.openxmlformats.org/officeDocument/2006/relationships/hyperlink" Target="https://www.hfea.gov.uk/about-us/publications/research-and-data/fertility-treatment-2018-trends-and-figures/fertility-treatment-2018-quality-and-methodology-report/" TargetMode="External"/><Relationship Id="rId2" Type="http://schemas.openxmlformats.org/officeDocument/2006/relationships/hyperlink" Target="https://www.hfea.gov.uk/about-us/our-data/" TargetMode="External"/><Relationship Id="rId1" Type="http://schemas.openxmlformats.org/officeDocument/2006/relationships/hyperlink" Target="mailto:Intelligenceteam@hfea.gov.uk" TargetMode="External"/><Relationship Id="rId6" Type="http://schemas.openxmlformats.org/officeDocument/2006/relationships/hyperlink" Target="mailto:register.research@hfea.gov.uk" TargetMode="External"/><Relationship Id="rId5" Type="http://schemas.openxmlformats.org/officeDocument/2006/relationships/hyperlink" Target="https://www.hfea.gov.uk/media/2894/fertility-treatment-2017-trends-and-figures-may-2019.pdf" TargetMode="External"/><Relationship Id="rId10" Type="http://schemas.openxmlformats.org/officeDocument/2006/relationships/drawing" Target="../drawings/drawing1.xml"/><Relationship Id="rId4" Type="http://schemas.openxmlformats.org/officeDocument/2006/relationships/hyperlink" Target="https://www.hfea.gov.uk/about-us/publications/research-and-data/"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2D57-A1F6-40D0-BF10-DAC1FC6140E2}">
  <dimension ref="A1:N22"/>
  <sheetViews>
    <sheetView tabSelected="1" workbookViewId="0">
      <selection sqref="A1:N1"/>
    </sheetView>
  </sheetViews>
  <sheetFormatPr defaultRowHeight="13.5" x14ac:dyDescent="0.35"/>
  <cols>
    <col min="1" max="1" width="20" style="2" customWidth="1"/>
    <col min="2" max="16384" width="9" style="2"/>
  </cols>
  <sheetData>
    <row r="1" spans="1:14" ht="15" x14ac:dyDescent="0.35">
      <c r="A1" s="136" t="s">
        <v>183</v>
      </c>
      <c r="B1" s="136"/>
      <c r="C1" s="136"/>
      <c r="D1" s="136"/>
      <c r="E1" s="136"/>
      <c r="F1" s="136"/>
      <c r="G1" s="136"/>
      <c r="H1" s="136"/>
      <c r="I1" s="136"/>
      <c r="J1" s="136"/>
      <c r="K1" s="136"/>
      <c r="L1" s="136"/>
      <c r="M1" s="136"/>
      <c r="N1" s="136"/>
    </row>
    <row r="2" spans="1:14" ht="15" x14ac:dyDescent="0.35">
      <c r="A2" s="137" t="s">
        <v>92</v>
      </c>
      <c r="B2" s="136"/>
      <c r="C2" s="136"/>
      <c r="D2" s="136"/>
      <c r="E2" s="136"/>
      <c r="F2" s="136"/>
      <c r="G2" s="136"/>
      <c r="H2" s="136"/>
      <c r="I2" s="136"/>
      <c r="J2" s="136"/>
      <c r="K2" s="136"/>
      <c r="L2" s="136"/>
      <c r="M2" s="136"/>
      <c r="N2" s="136"/>
    </row>
    <row r="3" spans="1:14" ht="13.9" x14ac:dyDescent="0.35">
      <c r="A3" s="4" t="s">
        <v>17</v>
      </c>
      <c r="B3" s="135" t="s">
        <v>0</v>
      </c>
      <c r="C3" s="135"/>
      <c r="D3" s="135"/>
      <c r="E3" s="135"/>
      <c r="F3" s="135"/>
      <c r="G3" s="135"/>
      <c r="H3" s="135"/>
      <c r="I3" s="135"/>
      <c r="J3" s="135"/>
      <c r="K3" s="135"/>
      <c r="L3" s="135"/>
      <c r="M3" s="135"/>
      <c r="N3" s="135"/>
    </row>
    <row r="4" spans="1:14" ht="13.9" x14ac:dyDescent="0.35">
      <c r="A4" s="46" t="s">
        <v>26</v>
      </c>
      <c r="B4" s="14" t="s">
        <v>27</v>
      </c>
      <c r="C4" s="13"/>
      <c r="D4" s="13"/>
      <c r="E4" s="13"/>
      <c r="F4" s="13"/>
      <c r="G4" s="13"/>
      <c r="H4" s="13"/>
      <c r="I4" s="13"/>
      <c r="J4" s="13"/>
      <c r="K4" s="13"/>
      <c r="L4" s="13"/>
      <c r="M4" s="13"/>
      <c r="N4" s="13"/>
    </row>
    <row r="5" spans="1:14" ht="13.9" x14ac:dyDescent="0.35">
      <c r="A5" s="46" t="s">
        <v>47</v>
      </c>
      <c r="B5" s="14" t="s">
        <v>90</v>
      </c>
      <c r="C5" s="13"/>
      <c r="D5" s="13"/>
      <c r="E5" s="13"/>
      <c r="F5" s="13"/>
      <c r="G5" s="13"/>
      <c r="H5" s="13"/>
      <c r="I5" s="13"/>
      <c r="J5" s="13"/>
      <c r="K5" s="13"/>
      <c r="L5" s="13"/>
      <c r="M5" s="13"/>
      <c r="N5" s="13"/>
    </row>
    <row r="6" spans="1:14" x14ac:dyDescent="0.35">
      <c r="A6" s="47" t="s">
        <v>18</v>
      </c>
      <c r="B6" s="8" t="s">
        <v>107</v>
      </c>
      <c r="C6" s="9"/>
      <c r="D6" s="5"/>
      <c r="E6" s="5"/>
      <c r="F6" s="5"/>
      <c r="G6" s="5"/>
      <c r="H6" s="5"/>
      <c r="I6" s="5"/>
      <c r="J6" s="5"/>
      <c r="K6" s="5"/>
      <c r="L6" s="5"/>
    </row>
    <row r="7" spans="1:14" x14ac:dyDescent="0.35">
      <c r="A7" s="47" t="s">
        <v>19</v>
      </c>
      <c r="B7" s="8" t="s">
        <v>108</v>
      </c>
      <c r="C7" s="9"/>
      <c r="D7" s="5"/>
      <c r="E7" s="5"/>
      <c r="F7" s="5"/>
      <c r="G7" s="5"/>
      <c r="H7" s="5"/>
      <c r="I7" s="5"/>
      <c r="J7" s="5"/>
      <c r="K7" s="5"/>
      <c r="L7" s="5"/>
    </row>
    <row r="8" spans="1:14" x14ac:dyDescent="0.35">
      <c r="A8" s="47" t="s">
        <v>20</v>
      </c>
      <c r="B8" s="8" t="s">
        <v>109</v>
      </c>
      <c r="C8" s="9"/>
      <c r="D8" s="5"/>
      <c r="E8" s="5"/>
      <c r="F8" s="5"/>
      <c r="G8" s="5"/>
      <c r="H8" s="5"/>
      <c r="I8" s="5"/>
      <c r="J8" s="5"/>
      <c r="K8" s="5"/>
      <c r="L8" s="5"/>
    </row>
    <row r="9" spans="1:14" x14ac:dyDescent="0.35">
      <c r="A9" s="47" t="s">
        <v>21</v>
      </c>
      <c r="B9" s="8" t="s">
        <v>110</v>
      </c>
      <c r="C9" s="9"/>
      <c r="D9" s="5"/>
      <c r="E9" s="5"/>
      <c r="F9" s="5"/>
      <c r="G9" s="5"/>
      <c r="H9" s="5"/>
      <c r="I9" s="5"/>
      <c r="J9" s="5"/>
      <c r="K9" s="5"/>
      <c r="L9" s="5"/>
    </row>
    <row r="10" spans="1:14" x14ac:dyDescent="0.35">
      <c r="A10" s="47" t="s">
        <v>22</v>
      </c>
      <c r="B10" s="10" t="s">
        <v>132</v>
      </c>
      <c r="C10" s="9"/>
      <c r="D10" s="5"/>
      <c r="E10" s="5"/>
      <c r="F10" s="5"/>
      <c r="G10" s="5"/>
      <c r="H10" s="5"/>
      <c r="I10" s="5"/>
      <c r="J10" s="5"/>
      <c r="K10" s="5"/>
      <c r="L10" s="5"/>
    </row>
    <row r="11" spans="1:14" x14ac:dyDescent="0.35">
      <c r="A11" s="47" t="s">
        <v>23</v>
      </c>
      <c r="B11" s="10" t="s">
        <v>133</v>
      </c>
      <c r="C11" s="9"/>
      <c r="D11" s="5"/>
      <c r="E11" s="5"/>
      <c r="F11" s="5"/>
      <c r="G11" s="5"/>
      <c r="H11" s="5"/>
      <c r="I11" s="5"/>
      <c r="J11" s="5"/>
      <c r="K11" s="5"/>
      <c r="L11" s="5"/>
    </row>
    <row r="12" spans="1:14" x14ac:dyDescent="0.35">
      <c r="A12" s="47" t="s">
        <v>24</v>
      </c>
      <c r="B12" s="11" t="s">
        <v>138</v>
      </c>
      <c r="C12" s="9"/>
      <c r="D12" s="5"/>
      <c r="E12" s="5"/>
      <c r="F12" s="5"/>
      <c r="G12" s="5"/>
      <c r="H12" s="5"/>
      <c r="I12" s="5"/>
      <c r="J12" s="5"/>
      <c r="K12" s="5"/>
      <c r="L12" s="5"/>
    </row>
    <row r="13" spans="1:14" x14ac:dyDescent="0.35">
      <c r="A13" s="47" t="s">
        <v>25</v>
      </c>
      <c r="B13" s="10" t="s">
        <v>141</v>
      </c>
      <c r="C13" s="9"/>
      <c r="D13" s="5"/>
      <c r="E13" s="5"/>
      <c r="F13" s="5"/>
      <c r="G13" s="5"/>
      <c r="H13" s="5"/>
      <c r="I13" s="5"/>
      <c r="J13" s="5"/>
      <c r="K13" s="5"/>
      <c r="L13" s="5"/>
    </row>
    <row r="14" spans="1:14" x14ac:dyDescent="0.35">
      <c r="A14" s="47" t="s">
        <v>165</v>
      </c>
      <c r="B14" s="11" t="s">
        <v>174</v>
      </c>
      <c r="C14" s="9"/>
      <c r="D14" s="5"/>
      <c r="E14" s="5"/>
      <c r="F14" s="5"/>
      <c r="G14" s="5"/>
      <c r="H14" s="5"/>
      <c r="I14" s="5"/>
      <c r="J14" s="5"/>
      <c r="K14" s="5"/>
      <c r="L14" s="5"/>
    </row>
    <row r="15" spans="1:14" x14ac:dyDescent="0.35">
      <c r="A15" s="47" t="s">
        <v>166</v>
      </c>
      <c r="B15" s="10" t="s">
        <v>158</v>
      </c>
      <c r="C15" s="9"/>
      <c r="D15" s="5"/>
      <c r="E15" s="5"/>
      <c r="F15" s="5"/>
      <c r="G15" s="5"/>
      <c r="H15" s="5"/>
      <c r="I15" s="5"/>
      <c r="J15" s="5"/>
      <c r="K15" s="5"/>
      <c r="L15" s="5"/>
    </row>
    <row r="16" spans="1:14" x14ac:dyDescent="0.35">
      <c r="A16" s="47" t="s">
        <v>167</v>
      </c>
      <c r="B16" s="7" t="s">
        <v>159</v>
      </c>
      <c r="C16" s="9"/>
      <c r="D16" s="5"/>
      <c r="E16" s="5"/>
      <c r="F16" s="5"/>
      <c r="G16" s="5"/>
      <c r="H16" s="5"/>
      <c r="I16" s="5"/>
      <c r="J16" s="5"/>
      <c r="K16" s="5"/>
      <c r="L16" s="5"/>
    </row>
    <row r="17" spans="1:12" x14ac:dyDescent="0.35">
      <c r="A17" s="47" t="s">
        <v>168</v>
      </c>
      <c r="B17" s="7" t="s">
        <v>171</v>
      </c>
      <c r="C17" s="9"/>
      <c r="D17" s="5"/>
      <c r="E17" s="5"/>
      <c r="F17" s="5"/>
      <c r="G17" s="5"/>
      <c r="H17" s="5"/>
      <c r="I17" s="5"/>
      <c r="J17" s="5"/>
      <c r="K17" s="5"/>
      <c r="L17" s="5"/>
    </row>
    <row r="18" spans="1:12" x14ac:dyDescent="0.35">
      <c r="A18" s="47" t="s">
        <v>169</v>
      </c>
      <c r="B18" s="2" t="s">
        <v>172</v>
      </c>
      <c r="C18" s="9"/>
      <c r="D18" s="5"/>
      <c r="E18" s="5"/>
      <c r="F18" s="5"/>
      <c r="G18" s="5"/>
      <c r="H18" s="5"/>
      <c r="I18" s="5"/>
      <c r="J18" s="5"/>
      <c r="K18" s="5"/>
      <c r="L18" s="5"/>
    </row>
    <row r="19" spans="1:12" x14ac:dyDescent="0.35">
      <c r="A19" s="47" t="s">
        <v>170</v>
      </c>
      <c r="B19" s="7" t="s">
        <v>173</v>
      </c>
      <c r="C19" s="9"/>
      <c r="D19" s="5"/>
      <c r="E19" s="5"/>
      <c r="F19" s="5"/>
      <c r="G19" s="5"/>
      <c r="H19" s="5"/>
      <c r="I19" s="5"/>
      <c r="J19" s="5"/>
      <c r="K19" s="5"/>
      <c r="L19" s="5"/>
    </row>
    <row r="21" spans="1:12" ht="10.9" customHeight="1" x14ac:dyDescent="0.35"/>
    <row r="22" spans="1:12" ht="12.75" customHeight="1" x14ac:dyDescent="0.35"/>
  </sheetData>
  <mergeCells count="3">
    <mergeCell ref="B3:N3"/>
    <mergeCell ref="A1:N1"/>
    <mergeCell ref="A2:N2"/>
  </mergeCells>
  <phoneticPr fontId="10" type="noConversion"/>
  <hyperlinks>
    <hyperlink ref="A4" location="Information!A1" display="Information" xr:uid="{AD70B1C3-8766-4E31-AAF1-99F6AFF06875}"/>
    <hyperlink ref="A5" location="Glossary!A1" display="Glossary" xr:uid="{4AB79539-CBEB-4325-BD12-C83C6ABD0228}"/>
    <hyperlink ref="A6" location="'Table 1'!A1" display="Table 1" xr:uid="{9581369B-BF52-4565-B8C7-E4904B1115E1}"/>
    <hyperlink ref="A7" location="'Table 2'!A1" display="Table 2" xr:uid="{EB932352-B7C9-4CA2-ABDC-FA293A8E0AB7}"/>
    <hyperlink ref="A9" location="'Table 4'!A1" display="Table 4" xr:uid="{CD1459A8-E8F4-48B8-921B-B92302F781ED}"/>
    <hyperlink ref="A10" location="'Table 5'!A1" display="Table 5" xr:uid="{206D983D-4479-4EF4-B3C7-F474D9097046}"/>
    <hyperlink ref="A11" location="'Table 6'!A1" display="Table 6" xr:uid="{0B6FAC8D-03A3-44DC-A8E7-82D17BA15EDB}"/>
    <hyperlink ref="A12" location="'Table 7'!A1" display="Table 7" xr:uid="{D7C8B962-2A87-4B12-AA9C-95FE5A510558}"/>
    <hyperlink ref="A13" location="'Table 8'!A1" display="Table 8" xr:uid="{1D34285A-8C0A-4648-B0C2-EE81FFC23021}"/>
    <hyperlink ref="A14" location="'Supplemental 1'!A1" display="Supplemental 1" xr:uid="{F5A5DF89-A330-472F-A1AD-0E746ACBDA76}"/>
    <hyperlink ref="A15" location="'Supplemental 2'!A1" display="Supplemental 2" xr:uid="{87FBE302-287E-4D59-9CE9-94175A061AC2}"/>
    <hyperlink ref="A16" location="'Supplmental 3'!A1" display="Supplemental 3" xr:uid="{047DE511-0407-4BA7-BEB0-07929DFF03B0}"/>
    <hyperlink ref="A17" location="'Supplemental 4'!A1" display="Supplemental 4" xr:uid="{F4787442-9BB7-4581-BDF1-95D854E3CF23}"/>
    <hyperlink ref="A18" location="'Supplemental 5'!A1" display="Supplemental 5" xr:uid="{63BF3039-0873-458E-BBEC-D8EA4EF14C7D}"/>
    <hyperlink ref="A19" location="'Supplmental 6'!A1" display="Supplemental 6" xr:uid="{28576E41-5E83-4A1A-B062-BBE3557774C6}"/>
    <hyperlink ref="A8" location="'Table 3'!A1" display="Table 3" xr:uid="{46A72477-41CD-40DE-8321-C5DA7623874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F988-AAA1-4C23-890E-866FE949D071}">
  <dimension ref="A1:J36"/>
  <sheetViews>
    <sheetView workbookViewId="0">
      <pane xSplit="1" ySplit="6" topLeftCell="B7" activePane="bottomRight" state="frozen"/>
      <selection pane="topRight" activeCell="B1" sqref="B1"/>
      <selection pane="bottomLeft" activeCell="A7" sqref="A7"/>
      <selection pane="bottomRight"/>
    </sheetView>
  </sheetViews>
  <sheetFormatPr defaultRowHeight="13.5" x14ac:dyDescent="0.35"/>
  <cols>
    <col min="1" max="1" width="11" style="2" bestFit="1" customWidth="1"/>
    <col min="2" max="2" width="6.875" style="2" customWidth="1"/>
    <col min="3" max="3" width="9.875" style="2" customWidth="1"/>
    <col min="4" max="4" width="12.875" style="2" customWidth="1"/>
    <col min="5" max="5" width="10.875" style="2" customWidth="1"/>
    <col min="6" max="6" width="12.25" style="2" customWidth="1"/>
    <col min="7" max="7" width="9.625" style="2" customWidth="1"/>
    <col min="8" max="8" width="12.625" style="2" customWidth="1"/>
    <col min="9" max="9" width="10.5" style="2" customWidth="1"/>
    <col min="10" max="10" width="12.125" style="2" customWidth="1"/>
    <col min="11" max="16384" width="9" style="2"/>
  </cols>
  <sheetData>
    <row r="1" spans="1:10" x14ac:dyDescent="0.35">
      <c r="A1" s="45" t="s">
        <v>91</v>
      </c>
    </row>
    <row r="3" spans="1:10" x14ac:dyDescent="0.35">
      <c r="A3" s="88" t="s">
        <v>138</v>
      </c>
    </row>
    <row r="4" spans="1:10" ht="13.9" x14ac:dyDescent="0.4">
      <c r="A4" s="178" t="s">
        <v>134</v>
      </c>
      <c r="B4" s="178" t="s">
        <v>5</v>
      </c>
      <c r="C4" s="176" t="s">
        <v>137</v>
      </c>
      <c r="D4" s="177"/>
      <c r="E4" s="177"/>
      <c r="F4" s="177"/>
      <c r="G4" s="176" t="s">
        <v>136</v>
      </c>
      <c r="H4" s="177"/>
      <c r="I4" s="177"/>
      <c r="J4" s="177"/>
    </row>
    <row r="5" spans="1:10" ht="13.9" x14ac:dyDescent="0.4">
      <c r="A5" s="179"/>
      <c r="B5" s="179"/>
      <c r="C5" s="176" t="s">
        <v>6</v>
      </c>
      <c r="D5" s="177"/>
      <c r="E5" s="176" t="s">
        <v>135</v>
      </c>
      <c r="F5" s="177"/>
      <c r="G5" s="176" t="s">
        <v>6</v>
      </c>
      <c r="H5" s="177"/>
      <c r="I5" s="176" t="s">
        <v>135</v>
      </c>
      <c r="J5" s="177"/>
    </row>
    <row r="6" spans="1:10" x14ac:dyDescent="0.35">
      <c r="A6" s="180"/>
      <c r="B6" s="180"/>
      <c r="C6" s="74" t="s">
        <v>129</v>
      </c>
      <c r="D6" s="74" t="s">
        <v>128</v>
      </c>
      <c r="E6" s="74" t="s">
        <v>129</v>
      </c>
      <c r="F6" s="74" t="s">
        <v>128</v>
      </c>
      <c r="G6" s="74" t="s">
        <v>129</v>
      </c>
      <c r="H6" s="74" t="s">
        <v>128</v>
      </c>
      <c r="I6" s="74" t="s">
        <v>129</v>
      </c>
      <c r="J6" s="74" t="s">
        <v>128</v>
      </c>
    </row>
    <row r="7" spans="1:10" x14ac:dyDescent="0.35">
      <c r="A7" s="169" t="s">
        <v>106</v>
      </c>
      <c r="B7" s="119">
        <v>2018</v>
      </c>
      <c r="C7" s="70">
        <v>25099</v>
      </c>
      <c r="D7" s="70">
        <v>39840</v>
      </c>
      <c r="E7" s="1">
        <v>0.38650117802861145</v>
      </c>
      <c r="F7" s="1">
        <v>0.6134988219713885</v>
      </c>
      <c r="G7" s="70">
        <v>335</v>
      </c>
      <c r="H7" s="70">
        <v>1701</v>
      </c>
      <c r="I7" s="1">
        <v>0.16453831041257366</v>
      </c>
      <c r="J7" s="1">
        <v>0.83546168958742628</v>
      </c>
    </row>
    <row r="8" spans="1:10" x14ac:dyDescent="0.35">
      <c r="A8" s="171"/>
      <c r="B8" s="119">
        <v>2017</v>
      </c>
      <c r="C8" s="70">
        <v>27395</v>
      </c>
      <c r="D8" s="70">
        <v>38632</v>
      </c>
      <c r="E8" s="1">
        <v>0.41490602329350112</v>
      </c>
      <c r="F8" s="1">
        <v>0.58509397670649888</v>
      </c>
      <c r="G8" s="70">
        <v>448</v>
      </c>
      <c r="H8" s="70">
        <v>1696</v>
      </c>
      <c r="I8" s="1">
        <v>0.20895522388059701</v>
      </c>
      <c r="J8" s="1">
        <v>0.79104477611940294</v>
      </c>
    </row>
    <row r="9" spans="1:10" x14ac:dyDescent="0.35">
      <c r="A9" s="171"/>
      <c r="B9" s="119">
        <v>2016</v>
      </c>
      <c r="C9" s="70">
        <v>27578</v>
      </c>
      <c r="D9" s="70">
        <v>37316</v>
      </c>
      <c r="E9" s="1">
        <v>0.42496995099701051</v>
      </c>
      <c r="F9" s="1">
        <v>0.57503004900298949</v>
      </c>
      <c r="G9" s="70">
        <v>595</v>
      </c>
      <c r="H9" s="70">
        <v>1655</v>
      </c>
      <c r="I9" s="1">
        <v>0.26444444444444443</v>
      </c>
      <c r="J9" s="1">
        <v>0.73555555555555552</v>
      </c>
    </row>
    <row r="10" spans="1:10" x14ac:dyDescent="0.35">
      <c r="A10" s="171"/>
      <c r="B10" s="119">
        <v>2015</v>
      </c>
      <c r="C10" s="70">
        <v>26440</v>
      </c>
      <c r="D10" s="70">
        <v>36218</v>
      </c>
      <c r="E10" s="1">
        <v>0.4219732516199049</v>
      </c>
      <c r="F10" s="1">
        <v>0.57802674838009516</v>
      </c>
      <c r="G10" s="70">
        <v>638</v>
      </c>
      <c r="H10" s="70">
        <v>1457</v>
      </c>
      <c r="I10" s="1">
        <v>0.30453460620525058</v>
      </c>
      <c r="J10" s="1">
        <v>0.69546539379474936</v>
      </c>
    </row>
    <row r="11" spans="1:10" x14ac:dyDescent="0.35">
      <c r="A11" s="171"/>
      <c r="B11" s="119">
        <v>2014</v>
      </c>
      <c r="C11" s="70">
        <v>26021</v>
      </c>
      <c r="D11" s="70">
        <v>35057</v>
      </c>
      <c r="E11" s="1">
        <v>0.42602901208291039</v>
      </c>
      <c r="F11" s="1">
        <v>0.57397098791708967</v>
      </c>
      <c r="G11" s="70">
        <v>577</v>
      </c>
      <c r="H11" s="70">
        <v>1438</v>
      </c>
      <c r="I11" s="1">
        <v>0.28635235732009928</v>
      </c>
      <c r="J11" s="1">
        <v>0.71364764267990077</v>
      </c>
    </row>
    <row r="12" spans="1:10" x14ac:dyDescent="0.35">
      <c r="A12" s="171"/>
      <c r="B12" s="119">
        <v>2013</v>
      </c>
      <c r="C12" s="70">
        <v>25370</v>
      </c>
      <c r="D12" s="70">
        <v>34223</v>
      </c>
      <c r="E12" s="1">
        <v>0.42572114174483583</v>
      </c>
      <c r="F12" s="1">
        <v>0.57427885825516423</v>
      </c>
      <c r="G12" s="70">
        <v>610</v>
      </c>
      <c r="H12" s="70">
        <v>1553</v>
      </c>
      <c r="I12" s="1">
        <v>0.2820157189089228</v>
      </c>
      <c r="J12" s="1">
        <v>0.71798428109107726</v>
      </c>
    </row>
    <row r="13" spans="1:10" x14ac:dyDescent="0.35">
      <c r="A13" s="171"/>
      <c r="B13" s="119">
        <v>2012</v>
      </c>
      <c r="C13" s="70">
        <v>23995</v>
      </c>
      <c r="D13" s="70">
        <v>34291</v>
      </c>
      <c r="E13" s="1">
        <v>0.41167690354459047</v>
      </c>
      <c r="F13" s="1">
        <v>0.58832309645540948</v>
      </c>
      <c r="G13" s="70">
        <v>639</v>
      </c>
      <c r="H13" s="70">
        <v>1457</v>
      </c>
      <c r="I13" s="1">
        <v>0.30486641221374045</v>
      </c>
      <c r="J13" s="1">
        <v>0.69513358778625955</v>
      </c>
    </row>
    <row r="14" spans="1:10" x14ac:dyDescent="0.35">
      <c r="A14" s="171"/>
      <c r="B14" s="119">
        <v>2011</v>
      </c>
      <c r="C14" s="70">
        <v>24260</v>
      </c>
      <c r="D14" s="70">
        <v>34570</v>
      </c>
      <c r="E14" s="1">
        <v>0.41237463878973313</v>
      </c>
      <c r="F14" s="1">
        <v>0.58762536121026687</v>
      </c>
      <c r="G14" s="70">
        <v>615</v>
      </c>
      <c r="H14" s="70">
        <v>1374</v>
      </c>
      <c r="I14" s="1">
        <v>0.30920060331825039</v>
      </c>
      <c r="J14" s="1">
        <v>0.69079939668174961</v>
      </c>
    </row>
    <row r="15" spans="1:10" x14ac:dyDescent="0.35">
      <c r="A15" s="171"/>
      <c r="B15" s="119">
        <v>2010</v>
      </c>
      <c r="C15" s="70">
        <v>23500</v>
      </c>
      <c r="D15" s="70">
        <v>33053</v>
      </c>
      <c r="E15" s="1">
        <v>0.41553940551341217</v>
      </c>
      <c r="F15" s="1">
        <v>0.58446059448658783</v>
      </c>
      <c r="G15" s="70">
        <v>641</v>
      </c>
      <c r="H15" s="70">
        <v>1435</v>
      </c>
      <c r="I15" s="1">
        <v>0.30876685934489401</v>
      </c>
      <c r="J15" s="1">
        <v>0.69123314065510599</v>
      </c>
    </row>
    <row r="16" spans="1:10" x14ac:dyDescent="0.35">
      <c r="A16" s="171"/>
      <c r="B16" s="119">
        <v>2009</v>
      </c>
      <c r="C16" s="70">
        <v>20950</v>
      </c>
      <c r="D16" s="70">
        <v>32347</v>
      </c>
      <c r="E16" s="1">
        <v>0.39308028594479988</v>
      </c>
      <c r="F16" s="1">
        <v>0.60691971405520007</v>
      </c>
      <c r="G16" s="70">
        <v>634</v>
      </c>
      <c r="H16" s="70">
        <v>1509</v>
      </c>
      <c r="I16" s="1">
        <v>0.29584694353709751</v>
      </c>
      <c r="J16" s="1">
        <v>0.70415305646290249</v>
      </c>
    </row>
    <row r="17" spans="1:10" x14ac:dyDescent="0.35">
      <c r="A17" s="169" t="s">
        <v>105</v>
      </c>
      <c r="B17" s="119">
        <v>2018</v>
      </c>
      <c r="C17" s="70">
        <v>291</v>
      </c>
      <c r="D17" s="70">
        <v>1860</v>
      </c>
      <c r="E17" s="1">
        <v>0.13528591352859135</v>
      </c>
      <c r="F17" s="1">
        <v>0.86471408647140868</v>
      </c>
      <c r="G17" s="70">
        <v>330</v>
      </c>
      <c r="H17" s="70">
        <v>2269</v>
      </c>
      <c r="I17" s="1">
        <v>0.12697191227395152</v>
      </c>
      <c r="J17" s="1">
        <v>0.87302808772604845</v>
      </c>
    </row>
    <row r="18" spans="1:10" x14ac:dyDescent="0.35">
      <c r="A18" s="171"/>
      <c r="B18" s="119">
        <v>2017</v>
      </c>
      <c r="C18" s="70">
        <v>268</v>
      </c>
      <c r="D18" s="70">
        <v>1735</v>
      </c>
      <c r="E18" s="1">
        <v>0.13379930104842735</v>
      </c>
      <c r="F18" s="1">
        <v>0.86620069895157259</v>
      </c>
      <c r="G18" s="70">
        <v>242</v>
      </c>
      <c r="H18" s="70">
        <v>2246</v>
      </c>
      <c r="I18" s="1">
        <v>9.7266881028938906E-2</v>
      </c>
      <c r="J18" s="1">
        <v>0.90273311897106112</v>
      </c>
    </row>
    <row r="19" spans="1:10" x14ac:dyDescent="0.35">
      <c r="A19" s="171"/>
      <c r="B19" s="119">
        <v>2016</v>
      </c>
      <c r="C19" s="70">
        <v>213</v>
      </c>
      <c r="D19" s="70">
        <v>1472</v>
      </c>
      <c r="E19" s="1">
        <v>0.12640949554896141</v>
      </c>
      <c r="F19" s="1">
        <v>0.87359050445103859</v>
      </c>
      <c r="G19" s="70">
        <v>260</v>
      </c>
      <c r="H19" s="70">
        <v>2019</v>
      </c>
      <c r="I19" s="1">
        <v>0.11408512505484862</v>
      </c>
      <c r="J19" s="1">
        <v>0.88591487494515142</v>
      </c>
    </row>
    <row r="20" spans="1:10" x14ac:dyDescent="0.35">
      <c r="A20" s="171"/>
      <c r="B20" s="119">
        <v>2015</v>
      </c>
      <c r="C20" s="70">
        <v>150</v>
      </c>
      <c r="D20" s="70">
        <v>1273</v>
      </c>
      <c r="E20" s="1">
        <v>0.10541110330288124</v>
      </c>
      <c r="F20" s="1">
        <v>0.89458889669711872</v>
      </c>
      <c r="G20" s="70">
        <v>204</v>
      </c>
      <c r="H20" s="70">
        <v>1825</v>
      </c>
      <c r="I20" s="1">
        <v>0.10054213898472154</v>
      </c>
      <c r="J20" s="1">
        <v>0.89945786101527847</v>
      </c>
    </row>
    <row r="21" spans="1:10" x14ac:dyDescent="0.35">
      <c r="A21" s="171"/>
      <c r="B21" s="119">
        <v>2014</v>
      </c>
      <c r="C21" s="70">
        <v>141</v>
      </c>
      <c r="D21" s="70">
        <v>1155</v>
      </c>
      <c r="E21" s="1">
        <v>0.10879629629629629</v>
      </c>
      <c r="F21" s="1">
        <v>0.89120370370370372</v>
      </c>
      <c r="G21" s="70">
        <v>124</v>
      </c>
      <c r="H21" s="70">
        <v>1700</v>
      </c>
      <c r="I21" s="1">
        <v>6.798245614035088E-2</v>
      </c>
      <c r="J21" s="1">
        <v>0.93201754385964908</v>
      </c>
    </row>
    <row r="22" spans="1:10" x14ac:dyDescent="0.35">
      <c r="A22" s="171"/>
      <c r="B22" s="119">
        <v>2013</v>
      </c>
      <c r="C22" s="70">
        <v>115</v>
      </c>
      <c r="D22" s="70">
        <v>951</v>
      </c>
      <c r="E22" s="1">
        <v>0.10787992495309569</v>
      </c>
      <c r="F22" s="1">
        <v>0.89212007504690427</v>
      </c>
      <c r="G22" s="70">
        <v>101</v>
      </c>
      <c r="H22" s="70">
        <v>1424</v>
      </c>
      <c r="I22" s="1">
        <v>6.6229508196721312E-2</v>
      </c>
      <c r="J22" s="1">
        <v>0.93377049180327865</v>
      </c>
    </row>
    <row r="23" spans="1:10" x14ac:dyDescent="0.35">
      <c r="A23" s="171"/>
      <c r="B23" s="119">
        <v>2012</v>
      </c>
      <c r="C23" s="70">
        <v>74</v>
      </c>
      <c r="D23" s="70">
        <v>852</v>
      </c>
      <c r="E23" s="1">
        <v>7.9913606911447083E-2</v>
      </c>
      <c r="F23" s="1">
        <v>0.92008639308855289</v>
      </c>
      <c r="G23" s="70">
        <v>84</v>
      </c>
      <c r="H23" s="70">
        <v>1396</v>
      </c>
      <c r="I23" s="1">
        <v>5.675675675675676E-2</v>
      </c>
      <c r="J23" s="1">
        <v>0.94324324324324327</v>
      </c>
    </row>
    <row r="24" spans="1:10" x14ac:dyDescent="0.35">
      <c r="A24" s="171"/>
      <c r="B24" s="119">
        <v>2011</v>
      </c>
      <c r="C24" s="70">
        <v>63</v>
      </c>
      <c r="D24" s="70">
        <v>711</v>
      </c>
      <c r="E24" s="1">
        <v>8.1395348837209308E-2</v>
      </c>
      <c r="F24" s="1">
        <v>0.91860465116279066</v>
      </c>
      <c r="G24" s="70">
        <v>106</v>
      </c>
      <c r="H24" s="70">
        <v>1192</v>
      </c>
      <c r="I24" s="1">
        <v>8.1664098613251149E-2</v>
      </c>
      <c r="J24" s="1">
        <v>0.91833590138674881</v>
      </c>
    </row>
    <row r="25" spans="1:10" x14ac:dyDescent="0.35">
      <c r="A25" s="171"/>
      <c r="B25" s="119">
        <v>2010</v>
      </c>
      <c r="C25" s="70">
        <v>33</v>
      </c>
      <c r="D25" s="70">
        <v>535</v>
      </c>
      <c r="E25" s="1">
        <v>5.8098591549295774E-2</v>
      </c>
      <c r="F25" s="1">
        <v>0.94190140845070425</v>
      </c>
      <c r="G25" s="70">
        <v>81</v>
      </c>
      <c r="H25" s="70">
        <v>987</v>
      </c>
      <c r="I25" s="1">
        <v>7.5842696629213488E-2</v>
      </c>
      <c r="J25" s="1">
        <v>0.9241573033707865</v>
      </c>
    </row>
    <row r="26" spans="1:10" x14ac:dyDescent="0.35">
      <c r="A26" s="171"/>
      <c r="B26" s="119">
        <v>2009</v>
      </c>
      <c r="C26" s="70">
        <v>13</v>
      </c>
      <c r="D26" s="70">
        <v>456</v>
      </c>
      <c r="E26" s="1">
        <v>2.7718550106609809E-2</v>
      </c>
      <c r="F26" s="1">
        <v>0.97228144989339016</v>
      </c>
      <c r="G26" s="70">
        <v>47</v>
      </c>
      <c r="H26" s="70">
        <v>906</v>
      </c>
      <c r="I26" s="1">
        <v>4.9317943336831059E-2</v>
      </c>
      <c r="J26" s="1">
        <v>0.95068205666316896</v>
      </c>
    </row>
    <row r="27" spans="1:10" x14ac:dyDescent="0.35">
      <c r="A27" s="169" t="s">
        <v>104</v>
      </c>
      <c r="B27" s="119">
        <v>2018</v>
      </c>
      <c r="C27" s="70">
        <v>80</v>
      </c>
      <c r="D27" s="70">
        <v>1272</v>
      </c>
      <c r="E27" s="1">
        <v>5.9171597633136092E-2</v>
      </c>
      <c r="F27" s="1">
        <v>0.94082840236686394</v>
      </c>
      <c r="G27" s="70">
        <v>22</v>
      </c>
      <c r="H27" s="70">
        <v>994</v>
      </c>
      <c r="I27" s="1">
        <v>2.1653543307086614E-2</v>
      </c>
      <c r="J27" s="1">
        <v>0.97834645669291342</v>
      </c>
    </row>
    <row r="28" spans="1:10" x14ac:dyDescent="0.35">
      <c r="A28" s="171"/>
      <c r="B28" s="119">
        <v>2017</v>
      </c>
      <c r="C28" s="70">
        <v>65</v>
      </c>
      <c r="D28" s="70">
        <v>1220</v>
      </c>
      <c r="E28" s="1">
        <v>5.0583657587548639E-2</v>
      </c>
      <c r="F28" s="1">
        <v>0.94941634241245132</v>
      </c>
      <c r="G28" s="70">
        <v>10</v>
      </c>
      <c r="H28" s="70">
        <v>974</v>
      </c>
      <c r="I28" s="1">
        <v>1.016260162601626E-2</v>
      </c>
      <c r="J28" s="1">
        <v>0.98983739837398377</v>
      </c>
    </row>
    <row r="29" spans="1:10" x14ac:dyDescent="0.35">
      <c r="A29" s="171"/>
      <c r="B29" s="119">
        <v>2016</v>
      </c>
      <c r="C29" s="70">
        <v>83</v>
      </c>
      <c r="D29" s="70">
        <v>1174</v>
      </c>
      <c r="E29" s="1">
        <v>6.6030230708035001E-2</v>
      </c>
      <c r="F29" s="1">
        <v>0.93396976929196496</v>
      </c>
      <c r="G29" s="70">
        <v>14</v>
      </c>
      <c r="H29" s="70">
        <v>913</v>
      </c>
      <c r="I29" s="1">
        <v>1.5102481121898598E-2</v>
      </c>
      <c r="J29" s="1">
        <v>0.9848975188781014</v>
      </c>
    </row>
    <row r="30" spans="1:10" x14ac:dyDescent="0.35">
      <c r="A30" s="171"/>
      <c r="B30" s="119">
        <v>2015</v>
      </c>
      <c r="C30" s="70">
        <v>44</v>
      </c>
      <c r="D30" s="70">
        <v>998</v>
      </c>
      <c r="E30" s="1">
        <v>4.2226487523992322E-2</v>
      </c>
      <c r="F30" s="1">
        <v>0.95777351247600773</v>
      </c>
      <c r="G30" s="70">
        <v>24</v>
      </c>
      <c r="H30" s="70">
        <v>824</v>
      </c>
      <c r="I30" s="1">
        <v>2.8301886792452831E-2</v>
      </c>
      <c r="J30" s="1">
        <v>0.97169811320754718</v>
      </c>
    </row>
    <row r="31" spans="1:10" x14ac:dyDescent="0.35">
      <c r="A31" s="171"/>
      <c r="B31" s="119">
        <v>2014</v>
      </c>
      <c r="C31" s="70">
        <v>46</v>
      </c>
      <c r="D31" s="70">
        <v>901</v>
      </c>
      <c r="E31" s="1">
        <v>4.8574445617740235E-2</v>
      </c>
      <c r="F31" s="1">
        <v>0.95142555438225973</v>
      </c>
      <c r="G31" s="70">
        <v>23</v>
      </c>
      <c r="H31" s="70">
        <v>843</v>
      </c>
      <c r="I31" s="1">
        <v>2.6558891454965358E-2</v>
      </c>
      <c r="J31" s="1">
        <v>0.97344110854503463</v>
      </c>
    </row>
    <row r="32" spans="1:10" x14ac:dyDescent="0.35">
      <c r="A32" s="171"/>
      <c r="B32" s="119">
        <v>2013</v>
      </c>
      <c r="C32" s="70">
        <v>60</v>
      </c>
      <c r="D32" s="70">
        <v>909</v>
      </c>
      <c r="E32" s="1">
        <v>6.1919504643962849E-2</v>
      </c>
      <c r="F32" s="1">
        <v>0.9380804953560371</v>
      </c>
      <c r="G32" s="70">
        <v>19</v>
      </c>
      <c r="H32" s="70">
        <v>935</v>
      </c>
      <c r="I32" s="1">
        <v>1.9916142557651992E-2</v>
      </c>
      <c r="J32" s="1">
        <v>0.98008385744234805</v>
      </c>
    </row>
    <row r="33" spans="1:10" x14ac:dyDescent="0.35">
      <c r="A33" s="171"/>
      <c r="B33" s="119">
        <v>2012</v>
      </c>
      <c r="C33" s="70">
        <v>45</v>
      </c>
      <c r="D33" s="70">
        <v>824</v>
      </c>
      <c r="E33" s="1">
        <v>5.1783659378596088E-2</v>
      </c>
      <c r="F33" s="1">
        <v>0.94821634062140392</v>
      </c>
      <c r="G33" s="70">
        <v>13</v>
      </c>
      <c r="H33" s="70">
        <v>889</v>
      </c>
      <c r="I33" s="1">
        <v>1.4412416851441241E-2</v>
      </c>
      <c r="J33" s="1">
        <v>0.98558758314855877</v>
      </c>
    </row>
    <row r="34" spans="1:10" x14ac:dyDescent="0.35">
      <c r="A34" s="171"/>
      <c r="B34" s="119">
        <v>2011</v>
      </c>
      <c r="C34" s="70">
        <v>37</v>
      </c>
      <c r="D34" s="70">
        <v>729</v>
      </c>
      <c r="E34" s="1">
        <v>4.8302872062663184E-2</v>
      </c>
      <c r="F34" s="1">
        <v>0.95169712793733685</v>
      </c>
      <c r="G34" s="70">
        <v>18</v>
      </c>
      <c r="H34" s="70">
        <v>802</v>
      </c>
      <c r="I34" s="1">
        <v>2.1951219512195121E-2</v>
      </c>
      <c r="J34" s="1">
        <v>0.97804878048780486</v>
      </c>
    </row>
    <row r="35" spans="1:10" x14ac:dyDescent="0.35">
      <c r="A35" s="171"/>
      <c r="B35" s="119">
        <v>2010</v>
      </c>
      <c r="C35" s="70">
        <v>20</v>
      </c>
      <c r="D35" s="70">
        <v>688</v>
      </c>
      <c r="E35" s="1">
        <v>2.8248587570621469E-2</v>
      </c>
      <c r="F35" s="1">
        <v>0.97175141242937857</v>
      </c>
      <c r="G35" s="70">
        <v>29</v>
      </c>
      <c r="H35" s="70">
        <v>772</v>
      </c>
      <c r="I35" s="1">
        <v>3.6204744069912607E-2</v>
      </c>
      <c r="J35" s="1">
        <v>0.96379525593008741</v>
      </c>
    </row>
    <row r="36" spans="1:10" x14ac:dyDescent="0.35">
      <c r="A36" s="171"/>
      <c r="B36" s="119">
        <v>2009</v>
      </c>
      <c r="C36" s="70">
        <v>16</v>
      </c>
      <c r="D36" s="70">
        <v>548</v>
      </c>
      <c r="E36" s="1">
        <v>2.8368794326241134E-2</v>
      </c>
      <c r="F36" s="1">
        <v>0.97163120567375882</v>
      </c>
      <c r="G36" s="70">
        <v>30</v>
      </c>
      <c r="H36" s="70">
        <v>665</v>
      </c>
      <c r="I36" s="1">
        <v>4.3165467625899283E-2</v>
      </c>
      <c r="J36" s="1">
        <v>0.95683453237410077</v>
      </c>
    </row>
  </sheetData>
  <mergeCells count="11">
    <mergeCell ref="G5:H5"/>
    <mergeCell ref="I5:J5"/>
    <mergeCell ref="G4:J4"/>
    <mergeCell ref="A7:A16"/>
    <mergeCell ref="A17:A26"/>
    <mergeCell ref="A27:A36"/>
    <mergeCell ref="C5:D5"/>
    <mergeCell ref="E5:F5"/>
    <mergeCell ref="C4:F4"/>
    <mergeCell ref="A4:A6"/>
    <mergeCell ref="B4:B6"/>
  </mergeCells>
  <hyperlinks>
    <hyperlink ref="A1" location="'Table of contents'!A1" display="Table of contents" xr:uid="{05D1FC76-C929-471B-88E2-DA672EE8C92D}"/>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EAD34-94BC-42EF-8064-4D76BD29D432}">
  <dimension ref="A1:J24"/>
  <sheetViews>
    <sheetView workbookViewId="0"/>
  </sheetViews>
  <sheetFormatPr defaultRowHeight="13.5" x14ac:dyDescent="0.35"/>
  <cols>
    <col min="1" max="1" width="6.25" style="2" customWidth="1"/>
    <col min="2" max="2" width="15.25" style="2" customWidth="1"/>
    <col min="3" max="3" width="8.375" style="2" customWidth="1"/>
    <col min="4" max="4" width="10" style="2" customWidth="1"/>
    <col min="5" max="5" width="15.625" style="2" customWidth="1"/>
    <col min="6" max="6" width="8.75" style="2" customWidth="1"/>
    <col min="7" max="7" width="9.5" style="2" customWidth="1"/>
    <col min="8" max="8" width="15.75" style="2" customWidth="1"/>
    <col min="9" max="9" width="8.875" style="2" customWidth="1"/>
    <col min="10" max="10" width="10.75" style="2" customWidth="1"/>
    <col min="11" max="16384" width="9" style="2"/>
  </cols>
  <sheetData>
    <row r="1" spans="1:10" x14ac:dyDescent="0.35">
      <c r="A1" s="45" t="s">
        <v>91</v>
      </c>
    </row>
    <row r="3" spans="1:10" x14ac:dyDescent="0.35">
      <c r="A3" s="88" t="s">
        <v>141</v>
      </c>
      <c r="B3" s="76"/>
      <c r="C3" s="76"/>
      <c r="D3" s="76"/>
      <c r="E3" s="76"/>
      <c r="F3" s="76"/>
      <c r="G3" s="76"/>
      <c r="H3" s="76"/>
      <c r="I3" s="76"/>
      <c r="J3" s="76"/>
    </row>
    <row r="4" spans="1:10" ht="13.9" customHeight="1" x14ac:dyDescent="0.35">
      <c r="A4" s="178" t="s">
        <v>3</v>
      </c>
      <c r="B4" s="181" t="s">
        <v>106</v>
      </c>
      <c r="C4" s="182"/>
      <c r="D4" s="183"/>
      <c r="E4" s="181" t="s">
        <v>105</v>
      </c>
      <c r="F4" s="182"/>
      <c r="G4" s="183"/>
      <c r="H4" s="181" t="s">
        <v>104</v>
      </c>
      <c r="I4" s="182"/>
      <c r="J4" s="183"/>
    </row>
    <row r="5" spans="1:10" x14ac:dyDescent="0.35">
      <c r="A5" s="180"/>
      <c r="B5" s="86" t="s">
        <v>139</v>
      </c>
      <c r="C5" s="86" t="s">
        <v>2</v>
      </c>
      <c r="D5" s="86" t="s">
        <v>140</v>
      </c>
      <c r="E5" s="86" t="s">
        <v>139</v>
      </c>
      <c r="F5" s="86" t="s">
        <v>2</v>
      </c>
      <c r="G5" s="86" t="s">
        <v>140</v>
      </c>
      <c r="H5" s="86" t="s">
        <v>139</v>
      </c>
      <c r="I5" s="86" t="s">
        <v>2</v>
      </c>
      <c r="J5" s="86" t="s">
        <v>140</v>
      </c>
    </row>
    <row r="6" spans="1:10" x14ac:dyDescent="0.35">
      <c r="A6" s="119">
        <v>2018</v>
      </c>
      <c r="B6" s="70">
        <v>31017</v>
      </c>
      <c r="C6" s="70">
        <v>265</v>
      </c>
      <c r="D6" s="75">
        <v>8.4713253628284635E-3</v>
      </c>
      <c r="E6" s="70">
        <v>865</v>
      </c>
      <c r="F6" s="70">
        <v>80</v>
      </c>
      <c r="G6" s="75">
        <v>8.4656084656084651E-2</v>
      </c>
      <c r="H6" s="70">
        <v>190</v>
      </c>
      <c r="I6" s="70">
        <v>14</v>
      </c>
      <c r="J6" s="75">
        <v>6.8627450980392163E-2</v>
      </c>
    </row>
    <row r="7" spans="1:10" x14ac:dyDescent="0.35">
      <c r="A7" s="119">
        <v>2017</v>
      </c>
      <c r="B7" s="70">
        <v>32208</v>
      </c>
      <c r="C7" s="70">
        <v>336</v>
      </c>
      <c r="D7" s="75">
        <v>1.0324483775811209E-2</v>
      </c>
      <c r="E7" s="70">
        <v>764</v>
      </c>
      <c r="F7" s="70">
        <v>88</v>
      </c>
      <c r="G7" s="75">
        <v>0.10328638497652583</v>
      </c>
      <c r="H7" s="70">
        <v>180</v>
      </c>
      <c r="I7" s="70">
        <v>12</v>
      </c>
      <c r="J7" s="75">
        <v>6.25E-2</v>
      </c>
    </row>
    <row r="8" spans="1:10" x14ac:dyDescent="0.35">
      <c r="A8" s="119">
        <v>2016</v>
      </c>
      <c r="B8" s="70">
        <v>32026</v>
      </c>
      <c r="C8" s="70">
        <v>417</v>
      </c>
      <c r="D8" s="75">
        <v>1.285331196251888E-2</v>
      </c>
      <c r="E8" s="70">
        <v>649</v>
      </c>
      <c r="F8" s="70">
        <v>119</v>
      </c>
      <c r="G8" s="75">
        <v>0.15494791666666666</v>
      </c>
      <c r="H8" s="70">
        <v>140</v>
      </c>
      <c r="I8" s="70">
        <v>22</v>
      </c>
      <c r="J8" s="75">
        <v>0.13580246913580246</v>
      </c>
    </row>
    <row r="9" spans="1:10" x14ac:dyDescent="0.35">
      <c r="A9" s="119">
        <v>2015</v>
      </c>
      <c r="B9" s="70">
        <v>31307</v>
      </c>
      <c r="C9" s="70">
        <v>479</v>
      </c>
      <c r="D9" s="75">
        <v>1.5069527464921663E-2</v>
      </c>
      <c r="E9" s="70">
        <v>522</v>
      </c>
      <c r="F9" s="70">
        <v>103</v>
      </c>
      <c r="G9" s="75">
        <v>0.1648</v>
      </c>
      <c r="H9" s="70">
        <v>126</v>
      </c>
      <c r="I9" s="70">
        <v>17</v>
      </c>
      <c r="J9" s="75">
        <v>0.11888111888111888</v>
      </c>
    </row>
    <row r="10" spans="1:10" x14ac:dyDescent="0.35">
      <c r="A10" s="119">
        <v>2014</v>
      </c>
      <c r="B10" s="70">
        <v>30566</v>
      </c>
      <c r="C10" s="70">
        <v>508</v>
      </c>
      <c r="D10" s="75">
        <v>1.6348072343438245E-2</v>
      </c>
      <c r="E10" s="70">
        <v>466</v>
      </c>
      <c r="F10" s="70">
        <v>86</v>
      </c>
      <c r="G10" s="75">
        <v>0.15579710144927536</v>
      </c>
      <c r="H10" s="70">
        <v>127</v>
      </c>
      <c r="I10" s="70">
        <v>18</v>
      </c>
      <c r="J10" s="75">
        <v>0.12413793103448276</v>
      </c>
    </row>
    <row r="11" spans="1:10" x14ac:dyDescent="0.35">
      <c r="A11" s="119">
        <v>2013</v>
      </c>
      <c r="B11" s="70">
        <v>29668</v>
      </c>
      <c r="C11" s="70">
        <v>628</v>
      </c>
      <c r="D11" s="75">
        <v>2.072880908370742E-2</v>
      </c>
      <c r="E11" s="70">
        <v>379</v>
      </c>
      <c r="F11" s="70">
        <v>90</v>
      </c>
      <c r="G11" s="75">
        <v>0.19189765458422176</v>
      </c>
      <c r="H11" s="70">
        <v>122</v>
      </c>
      <c r="I11" s="70">
        <v>25</v>
      </c>
      <c r="J11" s="75">
        <v>0.17006802721088435</v>
      </c>
    </row>
    <row r="12" spans="1:10" x14ac:dyDescent="0.35">
      <c r="A12" s="119">
        <v>2012</v>
      </c>
      <c r="B12" s="70">
        <v>28762</v>
      </c>
      <c r="C12" s="70">
        <v>719</v>
      </c>
      <c r="D12" s="75">
        <v>2.4388589260879889E-2</v>
      </c>
      <c r="E12" s="70">
        <v>317</v>
      </c>
      <c r="F12" s="70">
        <v>108</v>
      </c>
      <c r="G12" s="75">
        <v>0.2541176470588235</v>
      </c>
      <c r="H12" s="70">
        <v>98</v>
      </c>
      <c r="I12" s="70">
        <v>17</v>
      </c>
      <c r="J12" s="75">
        <v>0.14782608695652175</v>
      </c>
    </row>
    <row r="13" spans="1:10" x14ac:dyDescent="0.35">
      <c r="A13" s="119">
        <v>2011</v>
      </c>
      <c r="B13" s="70">
        <v>28843</v>
      </c>
      <c r="C13" s="70">
        <v>785</v>
      </c>
      <c r="D13" s="75">
        <v>2.6495207236398002E-2</v>
      </c>
      <c r="E13" s="70">
        <v>238</v>
      </c>
      <c r="F13" s="70">
        <v>88</v>
      </c>
      <c r="G13" s="75">
        <v>0.26993865030674846</v>
      </c>
      <c r="H13" s="70">
        <v>91</v>
      </c>
      <c r="I13" s="70">
        <v>19</v>
      </c>
      <c r="J13" s="75">
        <v>0.17272727272727273</v>
      </c>
    </row>
    <row r="14" spans="1:10" x14ac:dyDescent="0.35">
      <c r="A14" s="119">
        <v>2010</v>
      </c>
      <c r="B14" s="70">
        <v>27008</v>
      </c>
      <c r="C14" s="70">
        <v>742</v>
      </c>
      <c r="D14" s="75">
        <v>2.6738738738738738E-2</v>
      </c>
      <c r="E14" s="70">
        <v>158</v>
      </c>
      <c r="F14" s="70">
        <v>63</v>
      </c>
      <c r="G14" s="75">
        <v>0.28506787330316741</v>
      </c>
      <c r="H14" s="70">
        <v>62</v>
      </c>
      <c r="I14" s="70">
        <v>15</v>
      </c>
      <c r="J14" s="75">
        <v>0.19480519480519481</v>
      </c>
    </row>
    <row r="15" spans="1:10" x14ac:dyDescent="0.35">
      <c r="A15" s="119">
        <v>2009</v>
      </c>
      <c r="B15" s="70">
        <v>25117</v>
      </c>
      <c r="C15" s="70">
        <v>722</v>
      </c>
      <c r="D15" s="75">
        <v>2.7942257827315298E-2</v>
      </c>
      <c r="E15" s="70">
        <v>139</v>
      </c>
      <c r="F15" s="70">
        <v>45</v>
      </c>
      <c r="G15" s="75">
        <v>0.24456521739130435</v>
      </c>
      <c r="H15" s="70">
        <v>68</v>
      </c>
      <c r="I15" s="70">
        <v>12</v>
      </c>
      <c r="J15" s="75">
        <v>0.15</v>
      </c>
    </row>
    <row r="16" spans="1:10" x14ac:dyDescent="0.35">
      <c r="A16" s="119">
        <v>2008</v>
      </c>
      <c r="B16" s="70">
        <v>22922</v>
      </c>
      <c r="C16" s="70">
        <v>682</v>
      </c>
      <c r="D16" s="75">
        <v>2.8893407896966615E-2</v>
      </c>
      <c r="E16" s="70">
        <v>90</v>
      </c>
      <c r="F16" s="70">
        <v>40</v>
      </c>
      <c r="G16" s="75">
        <v>0.30769230769230771</v>
      </c>
      <c r="H16" s="70">
        <v>55</v>
      </c>
      <c r="I16" s="70">
        <v>11</v>
      </c>
      <c r="J16" s="75">
        <v>0.16666666666666666</v>
      </c>
    </row>
    <row r="17" spans="1:10" x14ac:dyDescent="0.35">
      <c r="A17" s="119">
        <v>2007</v>
      </c>
      <c r="B17" s="70">
        <v>21478</v>
      </c>
      <c r="C17" s="70">
        <v>697</v>
      </c>
      <c r="D17" s="75">
        <v>3.1431792559188272E-2</v>
      </c>
      <c r="E17" s="70">
        <v>70</v>
      </c>
      <c r="F17" s="70">
        <v>13</v>
      </c>
      <c r="G17" s="75">
        <v>0.15662650602409639</v>
      </c>
      <c r="H17" s="70">
        <v>44</v>
      </c>
      <c r="I17" s="70">
        <v>7</v>
      </c>
      <c r="J17" s="75">
        <v>0.13725490196078433</v>
      </c>
    </row>
    <row r="18" spans="1:10" x14ac:dyDescent="0.35">
      <c r="A18" s="119">
        <v>2006</v>
      </c>
      <c r="B18" s="70">
        <v>20751</v>
      </c>
      <c r="C18" s="70">
        <v>666</v>
      </c>
      <c r="D18" s="75">
        <v>3.1096792267824625E-2</v>
      </c>
      <c r="E18" s="70">
        <v>42</v>
      </c>
      <c r="F18" s="70">
        <v>20</v>
      </c>
      <c r="G18" s="75">
        <v>0.32258064516129031</v>
      </c>
      <c r="H18" s="70">
        <v>152</v>
      </c>
      <c r="I18" s="70">
        <v>10</v>
      </c>
      <c r="J18" s="75">
        <v>6.1728395061728392E-2</v>
      </c>
    </row>
    <row r="19" spans="1:10" x14ac:dyDescent="0.35">
      <c r="A19" s="119">
        <v>2005</v>
      </c>
      <c r="B19" s="70">
        <v>19962</v>
      </c>
      <c r="C19" s="70">
        <v>776</v>
      </c>
      <c r="D19" s="75">
        <v>3.7419230398302632E-2</v>
      </c>
      <c r="E19" s="70">
        <v>36</v>
      </c>
      <c r="F19" s="70">
        <v>18</v>
      </c>
      <c r="G19" s="75">
        <v>0.33333333333333331</v>
      </c>
      <c r="H19" s="70">
        <v>78</v>
      </c>
      <c r="I19" s="70">
        <v>11</v>
      </c>
      <c r="J19" s="75">
        <v>0.12359550561797752</v>
      </c>
    </row>
    <row r="20" spans="1:10" x14ac:dyDescent="0.35">
      <c r="A20" s="119">
        <v>2004</v>
      </c>
      <c r="B20" s="70">
        <v>19293</v>
      </c>
      <c r="C20" s="70">
        <v>997</v>
      </c>
      <c r="D20" s="75">
        <v>4.913750616067028E-2</v>
      </c>
      <c r="E20" s="70">
        <v>26</v>
      </c>
      <c r="F20" s="70">
        <v>10</v>
      </c>
      <c r="G20" s="75">
        <v>0.27777777777777779</v>
      </c>
      <c r="H20" s="70">
        <v>94</v>
      </c>
      <c r="I20" s="70">
        <v>15</v>
      </c>
      <c r="J20" s="75">
        <v>0.13761467889908258</v>
      </c>
    </row>
    <row r="21" spans="1:10" x14ac:dyDescent="0.35">
      <c r="A21" s="119">
        <v>2003</v>
      </c>
      <c r="B21" s="70">
        <v>18682</v>
      </c>
      <c r="C21" s="70">
        <v>848</v>
      </c>
      <c r="D21" s="75">
        <v>4.3420378904249872E-2</v>
      </c>
      <c r="E21" s="70">
        <v>25</v>
      </c>
      <c r="F21" s="70">
        <v>9</v>
      </c>
      <c r="G21" s="75">
        <v>0.26470588235294118</v>
      </c>
      <c r="H21" s="70">
        <v>96</v>
      </c>
      <c r="I21" s="70">
        <v>17</v>
      </c>
      <c r="J21" s="75">
        <v>0.15044247787610621</v>
      </c>
    </row>
    <row r="22" spans="1:10" x14ac:dyDescent="0.35">
      <c r="A22" s="119">
        <v>2002</v>
      </c>
      <c r="B22" s="70">
        <v>19025</v>
      </c>
      <c r="C22" s="70">
        <v>780</v>
      </c>
      <c r="D22" s="75">
        <v>3.9383993940924011E-2</v>
      </c>
      <c r="E22" s="70">
        <v>23</v>
      </c>
      <c r="F22" s="70">
        <v>7</v>
      </c>
      <c r="G22" s="75">
        <v>0.23333333333333334</v>
      </c>
      <c r="H22" s="70">
        <v>139</v>
      </c>
      <c r="I22" s="70">
        <v>15</v>
      </c>
      <c r="J22" s="75">
        <v>9.7402597402597407E-2</v>
      </c>
    </row>
    <row r="23" spans="1:10" x14ac:dyDescent="0.35">
      <c r="A23" s="119">
        <v>2001</v>
      </c>
      <c r="B23" s="70">
        <v>18391</v>
      </c>
      <c r="C23" s="70">
        <v>649</v>
      </c>
      <c r="D23" s="75">
        <v>3.4086134453781509E-2</v>
      </c>
      <c r="E23" s="70">
        <v>9</v>
      </c>
      <c r="F23" s="70" t="s">
        <v>181</v>
      </c>
      <c r="G23" s="75" t="s">
        <v>182</v>
      </c>
      <c r="H23" s="70">
        <v>302</v>
      </c>
      <c r="I23" s="70">
        <v>20</v>
      </c>
      <c r="J23" s="75">
        <v>6.2111801242236024E-2</v>
      </c>
    </row>
    <row r="24" spans="1:10" x14ac:dyDescent="0.35">
      <c r="A24" s="119">
        <v>2000</v>
      </c>
      <c r="B24" s="70">
        <v>17544</v>
      </c>
      <c r="C24" s="70">
        <v>588</v>
      </c>
      <c r="D24" s="75">
        <v>3.2428855062872269E-2</v>
      </c>
      <c r="E24" s="70">
        <v>18</v>
      </c>
      <c r="F24" s="89"/>
      <c r="G24" s="75">
        <v>0</v>
      </c>
      <c r="H24" s="70">
        <v>195</v>
      </c>
      <c r="I24" s="70">
        <v>38</v>
      </c>
      <c r="J24" s="75">
        <v>0.1630901287553648</v>
      </c>
    </row>
  </sheetData>
  <mergeCells count="4">
    <mergeCell ref="A4:A5"/>
    <mergeCell ref="B4:D4"/>
    <mergeCell ref="E4:G4"/>
    <mergeCell ref="H4:J4"/>
  </mergeCells>
  <hyperlinks>
    <hyperlink ref="A1" location="'Table of contents'!A1" display="Table of contents" xr:uid="{8F0A70B8-5457-49EE-B673-D621994490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9E589-410A-4266-B4A2-F173E228B94D}">
  <dimension ref="A1:BA24"/>
  <sheetViews>
    <sheetView workbookViewId="0">
      <pane xSplit="1" topLeftCell="B1" activePane="topRight" state="frozen"/>
      <selection pane="topRight"/>
    </sheetView>
  </sheetViews>
  <sheetFormatPr defaultRowHeight="11.65" x14ac:dyDescent="0.35"/>
  <cols>
    <col min="1" max="1" width="5.625" style="76" customWidth="1"/>
    <col min="2" max="2" width="8.25" style="76" customWidth="1"/>
    <col min="3" max="3" width="11" style="76" customWidth="1"/>
    <col min="4" max="4" width="9.375" style="76" customWidth="1"/>
    <col min="5" max="5" width="16.125" style="76" customWidth="1"/>
    <col min="6" max="7" width="5.625" style="76" customWidth="1"/>
    <col min="8" max="8" width="8.625" style="76" customWidth="1"/>
    <col min="9" max="9" width="11.625" style="76" customWidth="1"/>
    <col min="10" max="10" width="7.25" style="76" bestFit="1" customWidth="1"/>
    <col min="11" max="11" width="18.5" style="76" bestFit="1" customWidth="1"/>
    <col min="12" max="12" width="8" style="76" bestFit="1" customWidth="1"/>
    <col min="13" max="13" width="9.375" style="76" bestFit="1" customWidth="1"/>
    <col min="14" max="14" width="12.125" style="76" bestFit="1" customWidth="1"/>
    <col min="15" max="15" width="8.125" style="76" bestFit="1" customWidth="1"/>
    <col min="16" max="16" width="11.75" style="76" customWidth="1"/>
    <col min="17" max="17" width="11.625" style="76" customWidth="1"/>
    <col min="18" max="18" width="10.5" style="76" customWidth="1"/>
    <col min="19" max="19" width="17.125" style="76" customWidth="1"/>
    <col min="20" max="20" width="6" style="76" customWidth="1"/>
    <col min="21" max="21" width="7.625" style="76" customWidth="1"/>
    <col min="22" max="22" width="10.75" style="76" customWidth="1"/>
    <col min="23" max="23" width="10.5" style="76" customWidth="1"/>
    <col min="24" max="24" width="7.25" style="76" bestFit="1" customWidth="1"/>
    <col min="25" max="25" width="8" style="76" bestFit="1" customWidth="1"/>
    <col min="26" max="26" width="9.375" style="76" bestFit="1" customWidth="1"/>
    <col min="27" max="27" width="12.125" style="76" bestFit="1" customWidth="1"/>
    <col min="28" max="28" width="8.125" style="76" bestFit="1" customWidth="1"/>
    <col min="29" max="29" width="8.125" style="76" customWidth="1"/>
    <col min="30" max="30" width="9.875" style="76" customWidth="1"/>
    <col min="31" max="31" width="10.5" style="76" customWidth="1"/>
    <col min="32" max="32" width="16" style="76" customWidth="1"/>
    <col min="33" max="33" width="6.5" style="76" customWidth="1"/>
    <col min="34" max="34" width="5.875" style="76" customWidth="1"/>
    <col min="35" max="35" width="9.125" style="76" customWidth="1"/>
    <col min="36" max="36" width="10.625" style="76" customWidth="1"/>
    <col min="37" max="37" width="7.25" style="76" bestFit="1" customWidth="1"/>
    <col min="38" max="38" width="18.5" style="76" bestFit="1" customWidth="1"/>
    <col min="39" max="39" width="8" style="76" bestFit="1" customWidth="1"/>
    <col min="40" max="40" width="9.375" style="76" bestFit="1" customWidth="1"/>
    <col min="41" max="41" width="12.125" style="76" bestFit="1" customWidth="1"/>
    <col min="42" max="42" width="8.125" style="76" bestFit="1" customWidth="1"/>
    <col min="43" max="43" width="8.125" style="76" customWidth="1"/>
    <col min="44" max="44" width="12.25" style="76" customWidth="1"/>
    <col min="45" max="45" width="11.25" style="76" customWidth="1"/>
    <col min="46" max="46" width="17.5" style="76" customWidth="1"/>
    <col min="47" max="47" width="5.375" style="76" customWidth="1"/>
    <col min="48" max="48" width="5.25" style="76" customWidth="1"/>
    <col min="49" max="49" width="7.25" style="76" bestFit="1" customWidth="1"/>
    <col min="50" max="50" width="8" style="76" bestFit="1" customWidth="1"/>
    <col min="51" max="51" width="9.375" style="76" bestFit="1" customWidth="1"/>
    <col min="52" max="52" width="12.125" style="76" bestFit="1" customWidth="1"/>
    <col min="53" max="53" width="8.125" style="76" bestFit="1" customWidth="1"/>
    <col min="54" max="16384" width="9" style="76"/>
  </cols>
  <sheetData>
    <row r="1" spans="1:53" ht="13.5" x14ac:dyDescent="0.35">
      <c r="A1" s="104" t="s">
        <v>91</v>
      </c>
    </row>
    <row r="3" spans="1:53" x14ac:dyDescent="0.35">
      <c r="A3" s="105" t="s">
        <v>174</v>
      </c>
      <c r="B3" s="90"/>
      <c r="C3" s="90"/>
      <c r="D3" s="90"/>
      <c r="E3" s="90"/>
      <c r="F3" s="90"/>
      <c r="G3" s="90"/>
      <c r="H3" s="90"/>
      <c r="I3" s="90"/>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row>
    <row r="4" spans="1:53" ht="13.5" customHeight="1" x14ac:dyDescent="0.35">
      <c r="A4" s="184" t="s">
        <v>3</v>
      </c>
      <c r="B4" s="186" t="s">
        <v>106</v>
      </c>
      <c r="C4" s="187"/>
      <c r="D4" s="187"/>
      <c r="E4" s="187"/>
      <c r="F4" s="187"/>
      <c r="G4" s="187"/>
      <c r="H4" s="187"/>
      <c r="I4" s="187"/>
      <c r="J4" s="187"/>
      <c r="K4" s="187"/>
      <c r="L4" s="187"/>
      <c r="M4" s="187"/>
      <c r="N4" s="187"/>
      <c r="O4" s="188"/>
      <c r="P4" s="186" t="s">
        <v>105</v>
      </c>
      <c r="Q4" s="187"/>
      <c r="R4" s="187"/>
      <c r="S4" s="187"/>
      <c r="T4" s="187"/>
      <c r="U4" s="187"/>
      <c r="V4" s="187"/>
      <c r="W4" s="187"/>
      <c r="X4" s="187"/>
      <c r="Y4" s="187"/>
      <c r="Z4" s="187"/>
      <c r="AA4" s="187"/>
      <c r="AB4" s="188"/>
      <c r="AC4" s="186" t="s">
        <v>104</v>
      </c>
      <c r="AD4" s="187"/>
      <c r="AE4" s="187"/>
      <c r="AF4" s="187"/>
      <c r="AG4" s="187"/>
      <c r="AH4" s="187"/>
      <c r="AI4" s="187"/>
      <c r="AJ4" s="187"/>
      <c r="AK4" s="187"/>
      <c r="AL4" s="187"/>
      <c r="AM4" s="187"/>
      <c r="AN4" s="187"/>
      <c r="AO4" s="187"/>
      <c r="AP4" s="188"/>
      <c r="AQ4" s="186" t="s">
        <v>147</v>
      </c>
      <c r="AR4" s="187"/>
      <c r="AS4" s="187"/>
      <c r="AT4" s="187"/>
      <c r="AU4" s="187"/>
      <c r="AV4" s="187"/>
      <c r="AW4" s="187"/>
      <c r="AX4" s="187"/>
      <c r="AY4" s="187"/>
      <c r="AZ4" s="187"/>
      <c r="BA4" s="188"/>
    </row>
    <row r="5" spans="1:53" s="97" customFormat="1" ht="27" customHeight="1" x14ac:dyDescent="0.35">
      <c r="A5" s="185"/>
      <c r="B5" s="91" t="s">
        <v>187</v>
      </c>
      <c r="C5" s="91" t="s">
        <v>148</v>
      </c>
      <c r="D5" s="91" t="s">
        <v>149</v>
      </c>
      <c r="E5" s="91" t="s">
        <v>150</v>
      </c>
      <c r="F5" s="91" t="s">
        <v>152</v>
      </c>
      <c r="G5" s="91" t="s">
        <v>153</v>
      </c>
      <c r="H5" s="91" t="s">
        <v>154</v>
      </c>
      <c r="I5" s="91" t="s">
        <v>155</v>
      </c>
      <c r="J5" s="91" t="s">
        <v>145</v>
      </c>
      <c r="K5" s="91" t="s">
        <v>146</v>
      </c>
      <c r="L5" s="91" t="s">
        <v>2</v>
      </c>
      <c r="M5" s="91" t="s">
        <v>144</v>
      </c>
      <c r="N5" s="91" t="s">
        <v>143</v>
      </c>
      <c r="O5" s="91" t="s">
        <v>142</v>
      </c>
      <c r="P5" s="91" t="s">
        <v>151</v>
      </c>
      <c r="Q5" s="91" t="s">
        <v>148</v>
      </c>
      <c r="R5" s="91" t="s">
        <v>149</v>
      </c>
      <c r="S5" s="91" t="s">
        <v>150</v>
      </c>
      <c r="T5" s="91" t="s">
        <v>152</v>
      </c>
      <c r="U5" s="91" t="s">
        <v>153</v>
      </c>
      <c r="V5" s="91" t="s">
        <v>154</v>
      </c>
      <c r="W5" s="91" t="s">
        <v>155</v>
      </c>
      <c r="X5" s="91" t="s">
        <v>145</v>
      </c>
      <c r="Y5" s="91" t="s">
        <v>2</v>
      </c>
      <c r="Z5" s="91" t="s">
        <v>144</v>
      </c>
      <c r="AA5" s="91" t="s">
        <v>143</v>
      </c>
      <c r="AB5" s="91" t="s">
        <v>142</v>
      </c>
      <c r="AC5" s="91" t="s">
        <v>151</v>
      </c>
      <c r="AD5" s="91" t="s">
        <v>148</v>
      </c>
      <c r="AE5" s="91" t="s">
        <v>149</v>
      </c>
      <c r="AF5" s="91" t="s">
        <v>150</v>
      </c>
      <c r="AG5" s="91" t="s">
        <v>152</v>
      </c>
      <c r="AH5" s="91" t="s">
        <v>153</v>
      </c>
      <c r="AI5" s="91" t="s">
        <v>154</v>
      </c>
      <c r="AJ5" s="91" t="s">
        <v>155</v>
      </c>
      <c r="AK5" s="91" t="s">
        <v>145</v>
      </c>
      <c r="AL5" s="91" t="s">
        <v>146</v>
      </c>
      <c r="AM5" s="91" t="s">
        <v>2</v>
      </c>
      <c r="AN5" s="91" t="s">
        <v>144</v>
      </c>
      <c r="AO5" s="91" t="s">
        <v>143</v>
      </c>
      <c r="AP5" s="91" t="s">
        <v>142</v>
      </c>
      <c r="AQ5" s="91" t="s">
        <v>151</v>
      </c>
      <c r="AR5" s="91" t="s">
        <v>148</v>
      </c>
      <c r="AS5" s="91" t="s">
        <v>149</v>
      </c>
      <c r="AT5" s="91" t="s">
        <v>150</v>
      </c>
      <c r="AU5" s="91" t="s">
        <v>152</v>
      </c>
      <c r="AV5" s="91" t="s">
        <v>153</v>
      </c>
      <c r="AW5" s="91" t="s">
        <v>145</v>
      </c>
      <c r="AX5" s="91" t="s">
        <v>2</v>
      </c>
      <c r="AY5" s="91" t="s">
        <v>144</v>
      </c>
      <c r="AZ5" s="91" t="s">
        <v>143</v>
      </c>
      <c r="BA5" s="91" t="s">
        <v>142</v>
      </c>
    </row>
    <row r="6" spans="1:53" x14ac:dyDescent="0.35">
      <c r="A6" s="119">
        <v>2018</v>
      </c>
      <c r="B6" s="93">
        <v>18818</v>
      </c>
      <c r="C6" s="93">
        <v>21513</v>
      </c>
      <c r="D6" s="93">
        <v>24300</v>
      </c>
      <c r="E6" s="93">
        <v>29</v>
      </c>
      <c r="F6" s="93">
        <v>644</v>
      </c>
      <c r="G6" s="93">
        <v>1054</v>
      </c>
      <c r="H6" s="93">
        <v>926</v>
      </c>
      <c r="I6" s="93">
        <v>1110</v>
      </c>
      <c r="J6" s="111">
        <v>28</v>
      </c>
      <c r="K6" s="121"/>
      <c r="L6" s="111">
        <v>279</v>
      </c>
      <c r="M6" s="111">
        <v>854</v>
      </c>
      <c r="N6" s="111">
        <v>6633</v>
      </c>
      <c r="O6" s="111" t="s">
        <v>181</v>
      </c>
      <c r="P6" s="111">
        <v>784</v>
      </c>
      <c r="Q6" s="111">
        <v>357</v>
      </c>
      <c r="R6" s="111">
        <v>923</v>
      </c>
      <c r="S6" s="111" t="s">
        <v>181</v>
      </c>
      <c r="T6" s="111">
        <v>5</v>
      </c>
      <c r="U6" s="111">
        <v>33</v>
      </c>
      <c r="V6" s="111">
        <v>1091</v>
      </c>
      <c r="W6" s="111">
        <v>1508</v>
      </c>
      <c r="X6" s="111">
        <v>14</v>
      </c>
      <c r="Y6" s="111">
        <v>86</v>
      </c>
      <c r="Z6" s="111">
        <v>6</v>
      </c>
      <c r="AA6" s="111">
        <v>212</v>
      </c>
      <c r="AB6" s="121"/>
      <c r="AC6" s="121">
        <v>676</v>
      </c>
      <c r="AD6" s="121">
        <v>243</v>
      </c>
      <c r="AE6" s="121">
        <v>418</v>
      </c>
      <c r="AF6" s="111" t="s">
        <v>181</v>
      </c>
      <c r="AG6" s="111" t="s">
        <v>181</v>
      </c>
      <c r="AH6" s="121">
        <v>30</v>
      </c>
      <c r="AI6" s="121">
        <v>425</v>
      </c>
      <c r="AJ6" s="121">
        <v>591</v>
      </c>
      <c r="AK6" s="111">
        <v>9</v>
      </c>
      <c r="AL6" s="121"/>
      <c r="AM6" s="111">
        <v>14</v>
      </c>
      <c r="AN6" s="111">
        <v>1072</v>
      </c>
      <c r="AO6" s="111">
        <v>172</v>
      </c>
      <c r="AP6" s="111">
        <v>7</v>
      </c>
      <c r="AQ6" s="111">
        <v>18</v>
      </c>
      <c r="AR6" s="111">
        <v>45</v>
      </c>
      <c r="AS6" s="111">
        <v>248</v>
      </c>
      <c r="AT6" s="111"/>
      <c r="AU6" s="111" t="s">
        <v>181</v>
      </c>
      <c r="AV6" s="111">
        <v>15</v>
      </c>
      <c r="AW6" s="111" t="s">
        <v>181</v>
      </c>
      <c r="AX6" s="111" t="s">
        <v>181</v>
      </c>
      <c r="AY6" s="111" t="s">
        <v>181</v>
      </c>
      <c r="AZ6" s="111" t="s">
        <v>181</v>
      </c>
      <c r="BA6" s="92"/>
    </row>
    <row r="7" spans="1:53" x14ac:dyDescent="0.35">
      <c r="A7" s="119">
        <v>2017</v>
      </c>
      <c r="B7" s="93">
        <v>20462</v>
      </c>
      <c r="C7" s="93">
        <v>22766</v>
      </c>
      <c r="D7" s="93">
        <v>22417</v>
      </c>
      <c r="E7" s="93">
        <v>37</v>
      </c>
      <c r="F7" s="93">
        <v>732</v>
      </c>
      <c r="G7" s="93">
        <v>831</v>
      </c>
      <c r="H7" s="93">
        <v>1034</v>
      </c>
      <c r="I7" s="93">
        <v>1110</v>
      </c>
      <c r="J7" s="111">
        <v>40</v>
      </c>
      <c r="K7" s="111" t="s">
        <v>181</v>
      </c>
      <c r="L7" s="111">
        <v>345</v>
      </c>
      <c r="M7" s="111">
        <v>738</v>
      </c>
      <c r="N7" s="111">
        <v>5790</v>
      </c>
      <c r="O7" s="111" t="s">
        <v>181</v>
      </c>
      <c r="P7" s="111">
        <v>745</v>
      </c>
      <c r="Q7" s="111">
        <v>391</v>
      </c>
      <c r="R7" s="111">
        <v>777</v>
      </c>
      <c r="S7" s="111"/>
      <c r="T7" s="111" t="s">
        <v>181</v>
      </c>
      <c r="U7" s="111">
        <v>21</v>
      </c>
      <c r="V7" s="111">
        <v>1027</v>
      </c>
      <c r="W7" s="111">
        <v>1461</v>
      </c>
      <c r="X7" s="111">
        <v>7</v>
      </c>
      <c r="Y7" s="111">
        <v>90</v>
      </c>
      <c r="Z7" s="111">
        <v>3</v>
      </c>
      <c r="AA7" s="111">
        <v>200</v>
      </c>
      <c r="AB7" s="121"/>
      <c r="AC7" s="121">
        <v>675</v>
      </c>
      <c r="AD7" s="121">
        <v>258</v>
      </c>
      <c r="AE7" s="121">
        <v>339</v>
      </c>
      <c r="AF7" s="111" t="s">
        <v>181</v>
      </c>
      <c r="AG7" s="111" t="s">
        <v>181</v>
      </c>
      <c r="AH7" s="121">
        <v>18</v>
      </c>
      <c r="AI7" s="121">
        <v>402</v>
      </c>
      <c r="AJ7" s="121">
        <v>582</v>
      </c>
      <c r="AK7" s="111">
        <v>12</v>
      </c>
      <c r="AL7" s="121"/>
      <c r="AM7" s="111">
        <v>12</v>
      </c>
      <c r="AN7" s="111">
        <v>744</v>
      </c>
      <c r="AO7" s="111">
        <v>135</v>
      </c>
      <c r="AP7" s="111" t="s">
        <v>181</v>
      </c>
      <c r="AQ7" s="111">
        <v>23</v>
      </c>
      <c r="AR7" s="111">
        <v>51</v>
      </c>
      <c r="AS7" s="111">
        <v>219</v>
      </c>
      <c r="AT7" s="111"/>
      <c r="AU7" s="111" t="s">
        <v>181</v>
      </c>
      <c r="AV7" s="111">
        <v>13</v>
      </c>
      <c r="AW7" s="111" t="s">
        <v>181</v>
      </c>
      <c r="AX7" s="121"/>
      <c r="AY7" s="121"/>
      <c r="AZ7" s="111" t="s">
        <v>181</v>
      </c>
      <c r="BA7" s="92"/>
    </row>
    <row r="8" spans="1:53" x14ac:dyDescent="0.35">
      <c r="A8" s="119">
        <v>2016</v>
      </c>
      <c r="B8" s="93">
        <v>20824</v>
      </c>
      <c r="C8" s="93">
        <v>23495</v>
      </c>
      <c r="D8" s="93">
        <v>20091</v>
      </c>
      <c r="E8" s="93">
        <v>55</v>
      </c>
      <c r="F8" s="93">
        <v>732</v>
      </c>
      <c r="G8" s="93">
        <v>657</v>
      </c>
      <c r="H8" s="93">
        <v>1088</v>
      </c>
      <c r="I8" s="93">
        <v>1162</v>
      </c>
      <c r="J8" s="111">
        <v>32</v>
      </c>
      <c r="K8" s="111" t="s">
        <v>181</v>
      </c>
      <c r="L8" s="111">
        <v>430</v>
      </c>
      <c r="M8" s="111">
        <v>730</v>
      </c>
      <c r="N8" s="111">
        <v>4965</v>
      </c>
      <c r="O8" s="111" t="s">
        <v>181</v>
      </c>
      <c r="P8" s="111">
        <v>689</v>
      </c>
      <c r="Q8" s="111">
        <v>322</v>
      </c>
      <c r="R8" s="111">
        <v>551</v>
      </c>
      <c r="S8" s="111"/>
      <c r="T8" s="111" t="s">
        <v>181</v>
      </c>
      <c r="U8" s="111">
        <v>13</v>
      </c>
      <c r="V8" s="111">
        <v>919</v>
      </c>
      <c r="W8" s="111">
        <v>1360</v>
      </c>
      <c r="X8" s="111">
        <v>5</v>
      </c>
      <c r="Y8" s="111">
        <v>123</v>
      </c>
      <c r="Z8" s="111">
        <v>8</v>
      </c>
      <c r="AA8" s="111">
        <v>125</v>
      </c>
      <c r="AB8" s="111" t="s">
        <v>181</v>
      </c>
      <c r="AC8" s="111">
        <v>680</v>
      </c>
      <c r="AD8" s="111">
        <v>250</v>
      </c>
      <c r="AE8" s="111">
        <v>304</v>
      </c>
      <c r="AF8" s="111"/>
      <c r="AG8" s="111" t="s">
        <v>181</v>
      </c>
      <c r="AH8" s="111">
        <v>15</v>
      </c>
      <c r="AI8" s="111">
        <v>359</v>
      </c>
      <c r="AJ8" s="111">
        <v>568</v>
      </c>
      <c r="AK8" s="111">
        <v>6</v>
      </c>
      <c r="AL8" s="121"/>
      <c r="AM8" s="111">
        <v>23</v>
      </c>
      <c r="AN8" s="111">
        <v>586</v>
      </c>
      <c r="AO8" s="111">
        <v>128</v>
      </c>
      <c r="AP8" s="111">
        <v>9</v>
      </c>
      <c r="AQ8" s="111">
        <v>25</v>
      </c>
      <c r="AR8" s="111">
        <v>34</v>
      </c>
      <c r="AS8" s="111">
        <v>164</v>
      </c>
      <c r="AT8" s="111"/>
      <c r="AU8" s="111" t="s">
        <v>181</v>
      </c>
      <c r="AV8" s="111">
        <v>10</v>
      </c>
      <c r="AW8" s="111" t="s">
        <v>181</v>
      </c>
      <c r="AX8" s="121"/>
      <c r="AY8" s="121"/>
      <c r="AZ8" s="111" t="s">
        <v>181</v>
      </c>
      <c r="BA8" s="92"/>
    </row>
    <row r="9" spans="1:53" x14ac:dyDescent="0.35">
      <c r="A9" s="119">
        <v>2015</v>
      </c>
      <c r="B9" s="93">
        <v>21352</v>
      </c>
      <c r="C9" s="93">
        <v>24007</v>
      </c>
      <c r="D9" s="93">
        <v>16739</v>
      </c>
      <c r="E9" s="93">
        <v>65</v>
      </c>
      <c r="F9" s="93">
        <v>695</v>
      </c>
      <c r="G9" s="93">
        <v>575</v>
      </c>
      <c r="H9" s="93">
        <v>940</v>
      </c>
      <c r="I9" s="93">
        <v>1155</v>
      </c>
      <c r="J9" s="111">
        <v>43</v>
      </c>
      <c r="K9" s="111" t="s">
        <v>181</v>
      </c>
      <c r="L9" s="111">
        <v>495</v>
      </c>
      <c r="M9" s="111">
        <v>614</v>
      </c>
      <c r="N9" s="111">
        <v>3890</v>
      </c>
      <c r="O9" s="111" t="s">
        <v>181</v>
      </c>
      <c r="P9" s="111">
        <v>570</v>
      </c>
      <c r="Q9" s="111">
        <v>318</v>
      </c>
      <c r="R9" s="111">
        <v>429</v>
      </c>
      <c r="S9" s="111" t="s">
        <v>181</v>
      </c>
      <c r="T9" s="111" t="s">
        <v>181</v>
      </c>
      <c r="U9" s="111">
        <v>9</v>
      </c>
      <c r="V9" s="111">
        <v>821</v>
      </c>
      <c r="W9" s="111">
        <v>1208</v>
      </c>
      <c r="X9" s="111">
        <v>9</v>
      </c>
      <c r="Y9" s="111">
        <v>105</v>
      </c>
      <c r="Z9" s="111">
        <v>5</v>
      </c>
      <c r="AA9" s="111">
        <v>65</v>
      </c>
      <c r="AB9" s="111" t="s">
        <v>181</v>
      </c>
      <c r="AC9" s="111">
        <v>611</v>
      </c>
      <c r="AD9" s="111">
        <v>205</v>
      </c>
      <c r="AE9" s="111">
        <v>207</v>
      </c>
      <c r="AF9" s="111"/>
      <c r="AG9" s="111" t="s">
        <v>181</v>
      </c>
      <c r="AH9" s="111">
        <v>11</v>
      </c>
      <c r="AI9" s="111">
        <v>332</v>
      </c>
      <c r="AJ9" s="111">
        <v>516</v>
      </c>
      <c r="AK9" s="111" t="s">
        <v>181</v>
      </c>
      <c r="AL9" s="121"/>
      <c r="AM9" s="111">
        <v>19</v>
      </c>
      <c r="AN9" s="111">
        <v>504</v>
      </c>
      <c r="AO9" s="111">
        <v>93</v>
      </c>
      <c r="AP9" s="111">
        <v>10</v>
      </c>
      <c r="AQ9" s="111">
        <v>28</v>
      </c>
      <c r="AR9" s="111">
        <v>49</v>
      </c>
      <c r="AS9" s="111">
        <v>166</v>
      </c>
      <c r="AT9" s="111"/>
      <c r="AU9" s="111" t="s">
        <v>181</v>
      </c>
      <c r="AV9" s="111" t="s">
        <v>181</v>
      </c>
      <c r="AW9" s="111" t="s">
        <v>181</v>
      </c>
      <c r="AX9" s="111" t="s">
        <v>181</v>
      </c>
      <c r="AY9" s="121"/>
      <c r="AZ9" s="111" t="s">
        <v>181</v>
      </c>
      <c r="BA9" s="92"/>
    </row>
    <row r="10" spans="1:53" x14ac:dyDescent="0.35">
      <c r="A10" s="119">
        <v>2014</v>
      </c>
      <c r="B10" s="93">
        <v>21607</v>
      </c>
      <c r="C10" s="93">
        <v>24437</v>
      </c>
      <c r="D10" s="93">
        <v>14477</v>
      </c>
      <c r="E10" s="93">
        <v>37</v>
      </c>
      <c r="F10" s="93">
        <v>624</v>
      </c>
      <c r="G10" s="93">
        <v>371</v>
      </c>
      <c r="H10" s="93">
        <v>1058</v>
      </c>
      <c r="I10" s="93">
        <v>957</v>
      </c>
      <c r="J10" s="111">
        <v>23</v>
      </c>
      <c r="K10" s="121"/>
      <c r="L10" s="111">
        <v>520</v>
      </c>
      <c r="M10" s="111">
        <v>397</v>
      </c>
      <c r="N10" s="111">
        <v>1775</v>
      </c>
      <c r="O10" s="111" t="s">
        <v>181</v>
      </c>
      <c r="P10" s="111">
        <v>505</v>
      </c>
      <c r="Q10" s="111">
        <v>332</v>
      </c>
      <c r="R10" s="111">
        <v>370</v>
      </c>
      <c r="S10" s="111"/>
      <c r="T10" s="111" t="s">
        <v>181</v>
      </c>
      <c r="U10" s="111" t="s">
        <v>181</v>
      </c>
      <c r="V10" s="111">
        <v>773</v>
      </c>
      <c r="W10" s="111">
        <v>1051</v>
      </c>
      <c r="X10" s="111" t="s">
        <v>181</v>
      </c>
      <c r="Y10" s="111">
        <v>89</v>
      </c>
      <c r="Z10" s="111">
        <v>11</v>
      </c>
      <c r="AA10" s="111">
        <v>47</v>
      </c>
      <c r="AB10" s="111" t="s">
        <v>181</v>
      </c>
      <c r="AC10" s="111">
        <v>531</v>
      </c>
      <c r="AD10" s="111">
        <v>191</v>
      </c>
      <c r="AE10" s="111">
        <v>206</v>
      </c>
      <c r="AF10" s="111"/>
      <c r="AG10" s="111" t="s">
        <v>181</v>
      </c>
      <c r="AH10" s="111">
        <v>6</v>
      </c>
      <c r="AI10" s="111">
        <v>370</v>
      </c>
      <c r="AJ10" s="111">
        <v>496</v>
      </c>
      <c r="AK10" s="111">
        <v>8</v>
      </c>
      <c r="AL10" s="121"/>
      <c r="AM10" s="111">
        <v>19</v>
      </c>
      <c r="AN10" s="111">
        <v>307</v>
      </c>
      <c r="AO10" s="111">
        <v>50</v>
      </c>
      <c r="AP10" s="111">
        <v>7</v>
      </c>
      <c r="AQ10" s="111">
        <v>25</v>
      </c>
      <c r="AR10" s="111">
        <v>60</v>
      </c>
      <c r="AS10" s="111">
        <v>137</v>
      </c>
      <c r="AT10" s="111"/>
      <c r="AU10" s="111"/>
      <c r="AV10" s="111" t="s">
        <v>181</v>
      </c>
      <c r="AW10" s="111">
        <v>5</v>
      </c>
      <c r="AX10" s="121"/>
      <c r="AY10" s="121"/>
      <c r="AZ10" s="111" t="s">
        <v>181</v>
      </c>
      <c r="BA10" s="92"/>
    </row>
    <row r="11" spans="1:53" x14ac:dyDescent="0.35">
      <c r="A11" s="119">
        <v>2013</v>
      </c>
      <c r="B11" s="93">
        <v>21896</v>
      </c>
      <c r="C11" s="93">
        <v>24196</v>
      </c>
      <c r="D11" s="93">
        <v>12823</v>
      </c>
      <c r="E11" s="93">
        <v>33</v>
      </c>
      <c r="F11" s="93">
        <v>577</v>
      </c>
      <c r="G11" s="93">
        <v>289</v>
      </c>
      <c r="H11" s="93">
        <v>1117</v>
      </c>
      <c r="I11" s="93">
        <v>1046</v>
      </c>
      <c r="J11" s="111">
        <v>12</v>
      </c>
      <c r="K11" s="111" t="s">
        <v>181</v>
      </c>
      <c r="L11" s="111">
        <v>645</v>
      </c>
      <c r="M11" s="111">
        <v>317</v>
      </c>
      <c r="N11" s="111">
        <v>822</v>
      </c>
      <c r="O11" s="111" t="s">
        <v>181</v>
      </c>
      <c r="P11" s="111">
        <v>430</v>
      </c>
      <c r="Q11" s="111">
        <v>264</v>
      </c>
      <c r="R11" s="111">
        <v>278</v>
      </c>
      <c r="S11" s="111" t="s">
        <v>181</v>
      </c>
      <c r="T11" s="111" t="s">
        <v>181</v>
      </c>
      <c r="U11" s="111" t="s">
        <v>181</v>
      </c>
      <c r="V11" s="111">
        <v>635</v>
      </c>
      <c r="W11" s="111">
        <v>890</v>
      </c>
      <c r="X11" s="121"/>
      <c r="Y11" s="111">
        <v>93</v>
      </c>
      <c r="Z11" s="111" t="s">
        <v>181</v>
      </c>
      <c r="AA11" s="111">
        <v>10</v>
      </c>
      <c r="AB11" s="121"/>
      <c r="AC11" s="121">
        <v>511</v>
      </c>
      <c r="AD11" s="121">
        <v>237</v>
      </c>
      <c r="AE11" s="121">
        <v>194</v>
      </c>
      <c r="AF11" s="121"/>
      <c r="AG11" s="111" t="s">
        <v>181</v>
      </c>
      <c r="AH11" s="121">
        <v>5</v>
      </c>
      <c r="AI11" s="121">
        <v>417</v>
      </c>
      <c r="AJ11" s="121">
        <v>537</v>
      </c>
      <c r="AK11" s="111" t="s">
        <v>181</v>
      </c>
      <c r="AL11" s="121"/>
      <c r="AM11" s="111">
        <v>27</v>
      </c>
      <c r="AN11" s="111">
        <v>251</v>
      </c>
      <c r="AO11" s="111">
        <v>37</v>
      </c>
      <c r="AP11" s="111">
        <v>5</v>
      </c>
      <c r="AQ11" s="111">
        <v>31</v>
      </c>
      <c r="AR11" s="111">
        <v>61</v>
      </c>
      <c r="AS11" s="111">
        <v>123</v>
      </c>
      <c r="AT11" s="111"/>
      <c r="AU11" s="111" t="s">
        <v>181</v>
      </c>
      <c r="AV11" s="111" t="s">
        <v>181</v>
      </c>
      <c r="AW11" s="111" t="s">
        <v>181</v>
      </c>
      <c r="AX11" s="121"/>
      <c r="AY11" s="121"/>
      <c r="AZ11" s="111" t="s">
        <v>181</v>
      </c>
      <c r="BA11" s="92"/>
    </row>
    <row r="12" spans="1:53" x14ac:dyDescent="0.35">
      <c r="A12" s="119">
        <v>2012</v>
      </c>
      <c r="B12" s="93">
        <v>21799</v>
      </c>
      <c r="C12" s="93">
        <v>24179</v>
      </c>
      <c r="D12" s="93">
        <v>11539</v>
      </c>
      <c r="E12" s="93">
        <v>32</v>
      </c>
      <c r="F12" s="93">
        <v>526</v>
      </c>
      <c r="G12" s="93">
        <v>302</v>
      </c>
      <c r="H12" s="93">
        <v>1151</v>
      </c>
      <c r="I12" s="93">
        <v>945</v>
      </c>
      <c r="J12" s="111">
        <v>13</v>
      </c>
      <c r="K12" s="111" t="s">
        <v>181</v>
      </c>
      <c r="L12" s="111">
        <v>737</v>
      </c>
      <c r="M12" s="111">
        <v>218</v>
      </c>
      <c r="N12" s="111">
        <v>548</v>
      </c>
      <c r="O12" s="111" t="s">
        <v>181</v>
      </c>
      <c r="P12" s="111">
        <v>310</v>
      </c>
      <c r="Q12" s="111">
        <v>315</v>
      </c>
      <c r="R12" s="111">
        <v>193</v>
      </c>
      <c r="S12" s="111"/>
      <c r="T12" s="111"/>
      <c r="U12" s="111" t="s">
        <v>181</v>
      </c>
      <c r="V12" s="111">
        <v>602</v>
      </c>
      <c r="W12" s="111">
        <v>878</v>
      </c>
      <c r="X12" s="121"/>
      <c r="Y12" s="111">
        <v>108</v>
      </c>
      <c r="Z12" s="111" t="s">
        <v>181</v>
      </c>
      <c r="AA12" s="111">
        <v>12</v>
      </c>
      <c r="AB12" s="111" t="s">
        <v>181</v>
      </c>
      <c r="AC12" s="111">
        <v>448</v>
      </c>
      <c r="AD12" s="111">
        <v>293</v>
      </c>
      <c r="AE12" s="111">
        <v>111</v>
      </c>
      <c r="AF12" s="111"/>
      <c r="AG12" s="111" t="s">
        <v>181</v>
      </c>
      <c r="AH12" s="111">
        <v>5</v>
      </c>
      <c r="AI12" s="111">
        <v>432</v>
      </c>
      <c r="AJ12" s="111">
        <v>470</v>
      </c>
      <c r="AK12" s="111" t="s">
        <v>181</v>
      </c>
      <c r="AL12" s="111" t="s">
        <v>181</v>
      </c>
      <c r="AM12" s="111">
        <v>17</v>
      </c>
      <c r="AN12" s="111">
        <v>191</v>
      </c>
      <c r="AO12" s="111">
        <v>20</v>
      </c>
      <c r="AP12" s="111">
        <v>5</v>
      </c>
      <c r="AQ12" s="111">
        <v>22</v>
      </c>
      <c r="AR12" s="111">
        <v>50</v>
      </c>
      <c r="AS12" s="111">
        <v>81</v>
      </c>
      <c r="AT12" s="111"/>
      <c r="AU12" s="111" t="s">
        <v>181</v>
      </c>
      <c r="AV12" s="111"/>
      <c r="AW12" s="111">
        <v>5</v>
      </c>
      <c r="AX12" s="121"/>
      <c r="AY12" s="121"/>
      <c r="AZ12" s="111" t="s">
        <v>181</v>
      </c>
      <c r="BA12" s="92"/>
    </row>
    <row r="13" spans="1:53" x14ac:dyDescent="0.35">
      <c r="A13" s="119">
        <v>2011</v>
      </c>
      <c r="B13" s="93">
        <v>22189</v>
      </c>
      <c r="C13" s="93">
        <v>24441</v>
      </c>
      <c r="D13" s="93">
        <v>11372</v>
      </c>
      <c r="E13" s="93">
        <v>30</v>
      </c>
      <c r="F13" s="93">
        <v>416</v>
      </c>
      <c r="G13" s="93">
        <v>302</v>
      </c>
      <c r="H13" s="93">
        <v>1070</v>
      </c>
      <c r="I13" s="93">
        <v>919</v>
      </c>
      <c r="J13" s="111">
        <v>6</v>
      </c>
      <c r="K13" s="121"/>
      <c r="L13" s="111">
        <v>799</v>
      </c>
      <c r="M13" s="111">
        <v>176</v>
      </c>
      <c r="N13" s="111">
        <v>240</v>
      </c>
      <c r="O13" s="121"/>
      <c r="P13" s="121">
        <v>242</v>
      </c>
      <c r="Q13" s="121">
        <v>291</v>
      </c>
      <c r="R13" s="121">
        <v>151</v>
      </c>
      <c r="S13" s="121"/>
      <c r="T13" s="121"/>
      <c r="U13" s="121">
        <v>7</v>
      </c>
      <c r="V13" s="121">
        <v>509</v>
      </c>
      <c r="W13" s="121">
        <v>789</v>
      </c>
      <c r="X13" s="121"/>
      <c r="Y13" s="111">
        <v>90</v>
      </c>
      <c r="Z13" s="121"/>
      <c r="AA13" s="111" t="s">
        <v>181</v>
      </c>
      <c r="AB13" s="121"/>
      <c r="AC13" s="121">
        <v>375</v>
      </c>
      <c r="AD13" s="121">
        <v>279</v>
      </c>
      <c r="AE13" s="121">
        <v>92</v>
      </c>
      <c r="AF13" s="121"/>
      <c r="AG13" s="111" t="s">
        <v>181</v>
      </c>
      <c r="AH13" s="121">
        <v>11</v>
      </c>
      <c r="AI13" s="121">
        <v>398</v>
      </c>
      <c r="AJ13" s="121">
        <v>422</v>
      </c>
      <c r="AK13" s="121"/>
      <c r="AL13" s="121"/>
      <c r="AM13" s="111">
        <v>20</v>
      </c>
      <c r="AN13" s="111">
        <v>146</v>
      </c>
      <c r="AO13" s="111">
        <v>8</v>
      </c>
      <c r="AP13" s="111">
        <v>6</v>
      </c>
      <c r="AQ13" s="111">
        <v>27</v>
      </c>
      <c r="AR13" s="111">
        <v>57</v>
      </c>
      <c r="AS13" s="111">
        <v>112</v>
      </c>
      <c r="AT13" s="111"/>
      <c r="AU13" s="111"/>
      <c r="AV13" s="111" t="s">
        <v>181</v>
      </c>
      <c r="AW13" s="121"/>
      <c r="AX13" s="121"/>
      <c r="AY13" s="121"/>
      <c r="AZ13" s="121"/>
      <c r="BA13" s="92"/>
    </row>
    <row r="14" spans="1:53" x14ac:dyDescent="0.35">
      <c r="A14" s="119">
        <v>2010</v>
      </c>
      <c r="B14" s="93">
        <v>21948</v>
      </c>
      <c r="C14" s="93">
        <v>23170</v>
      </c>
      <c r="D14" s="93">
        <v>10633</v>
      </c>
      <c r="E14" s="93">
        <v>29</v>
      </c>
      <c r="F14" s="93">
        <v>383</v>
      </c>
      <c r="G14" s="93">
        <v>319</v>
      </c>
      <c r="H14" s="93">
        <v>1138</v>
      </c>
      <c r="I14" s="93">
        <v>938</v>
      </c>
      <c r="J14" s="111" t="s">
        <v>181</v>
      </c>
      <c r="K14" s="121"/>
      <c r="L14" s="111">
        <v>773</v>
      </c>
      <c r="M14" s="111">
        <v>118</v>
      </c>
      <c r="N14" s="111">
        <v>193</v>
      </c>
      <c r="O14" s="121"/>
      <c r="P14" s="121">
        <v>197</v>
      </c>
      <c r="Q14" s="121">
        <v>213</v>
      </c>
      <c r="R14" s="121">
        <v>95</v>
      </c>
      <c r="S14" s="121"/>
      <c r="T14" s="121"/>
      <c r="U14" s="121">
        <v>5</v>
      </c>
      <c r="V14" s="121">
        <v>464</v>
      </c>
      <c r="W14" s="121">
        <v>604</v>
      </c>
      <c r="X14" s="121"/>
      <c r="Y14" s="111">
        <v>63</v>
      </c>
      <c r="Z14" s="121"/>
      <c r="AA14" s="121"/>
      <c r="AB14" s="121"/>
      <c r="AC14" s="121">
        <v>353</v>
      </c>
      <c r="AD14" s="121">
        <v>234</v>
      </c>
      <c r="AE14" s="121">
        <v>104</v>
      </c>
      <c r="AF14" s="121"/>
      <c r="AG14" s="121"/>
      <c r="AH14" s="121">
        <v>14</v>
      </c>
      <c r="AI14" s="121">
        <v>398</v>
      </c>
      <c r="AJ14" s="121">
        <v>403</v>
      </c>
      <c r="AK14" s="111" t="s">
        <v>181</v>
      </c>
      <c r="AL14" s="121"/>
      <c r="AM14" s="111">
        <v>17</v>
      </c>
      <c r="AN14" s="111">
        <v>115</v>
      </c>
      <c r="AO14" s="111">
        <v>12</v>
      </c>
      <c r="AP14" s="111">
        <v>6</v>
      </c>
      <c r="AQ14" s="111">
        <v>50</v>
      </c>
      <c r="AR14" s="111">
        <v>48</v>
      </c>
      <c r="AS14" s="111">
        <v>90</v>
      </c>
      <c r="AT14" s="111"/>
      <c r="AU14" s="111"/>
      <c r="AV14" s="111" t="s">
        <v>181</v>
      </c>
      <c r="AW14" s="121"/>
      <c r="AX14" s="121"/>
      <c r="AY14" s="111" t="s">
        <v>181</v>
      </c>
      <c r="AZ14" s="121"/>
      <c r="BA14" s="92"/>
    </row>
    <row r="15" spans="1:53" x14ac:dyDescent="0.35">
      <c r="A15" s="119">
        <v>2009</v>
      </c>
      <c r="B15" s="93">
        <v>21011</v>
      </c>
      <c r="C15" s="93">
        <v>22068</v>
      </c>
      <c r="D15" s="93">
        <v>9564</v>
      </c>
      <c r="E15" s="93">
        <v>32</v>
      </c>
      <c r="F15" s="93">
        <v>294</v>
      </c>
      <c r="G15" s="93">
        <v>173</v>
      </c>
      <c r="H15" s="93">
        <v>1149</v>
      </c>
      <c r="I15" s="93">
        <v>1075</v>
      </c>
      <c r="J15" s="111">
        <v>5</v>
      </c>
      <c r="K15" s="121"/>
      <c r="L15" s="111">
        <v>740</v>
      </c>
      <c r="M15" s="111">
        <v>95</v>
      </c>
      <c r="N15" s="111">
        <v>176</v>
      </c>
      <c r="O15" s="111" t="s">
        <v>181</v>
      </c>
      <c r="P15" s="111">
        <v>169</v>
      </c>
      <c r="Q15" s="111">
        <v>177</v>
      </c>
      <c r="R15" s="111">
        <v>79</v>
      </c>
      <c r="S15" s="111"/>
      <c r="T15" s="111"/>
      <c r="U15" s="111" t="s">
        <v>181</v>
      </c>
      <c r="V15" s="111">
        <v>399</v>
      </c>
      <c r="W15" s="111">
        <v>572</v>
      </c>
      <c r="X15" s="121"/>
      <c r="Y15" s="111">
        <v>46</v>
      </c>
      <c r="Z15" s="111" t="s">
        <v>181</v>
      </c>
      <c r="AA15" s="121"/>
      <c r="AB15" s="121"/>
      <c r="AC15" s="121">
        <v>272</v>
      </c>
      <c r="AD15" s="121">
        <v>215</v>
      </c>
      <c r="AE15" s="121">
        <v>64</v>
      </c>
      <c r="AF15" s="111" t="s">
        <v>181</v>
      </c>
      <c r="AG15" s="121"/>
      <c r="AH15" s="121">
        <v>6</v>
      </c>
      <c r="AI15" s="121">
        <v>373</v>
      </c>
      <c r="AJ15" s="121">
        <v>329</v>
      </c>
      <c r="AK15" s="121"/>
      <c r="AL15" s="121"/>
      <c r="AM15" s="111">
        <v>12</v>
      </c>
      <c r="AN15" s="111">
        <v>130</v>
      </c>
      <c r="AO15" s="111">
        <v>6</v>
      </c>
      <c r="AP15" s="111" t="s">
        <v>181</v>
      </c>
      <c r="AQ15" s="111">
        <v>46</v>
      </c>
      <c r="AR15" s="111">
        <v>40</v>
      </c>
      <c r="AS15" s="111">
        <v>78</v>
      </c>
      <c r="AT15" s="111"/>
      <c r="AU15" s="111"/>
      <c r="AV15" s="111"/>
      <c r="AW15" s="111" t="s">
        <v>181</v>
      </c>
      <c r="AX15" s="111" t="s">
        <v>181</v>
      </c>
      <c r="AY15" s="121"/>
      <c r="AZ15" s="121"/>
      <c r="BA15" s="92"/>
    </row>
    <row r="16" spans="1:53" x14ac:dyDescent="0.35">
      <c r="A16" s="119">
        <v>2008</v>
      </c>
      <c r="B16" s="93">
        <v>20252</v>
      </c>
      <c r="C16" s="93">
        <v>19632</v>
      </c>
      <c r="D16" s="93">
        <v>9106</v>
      </c>
      <c r="E16" s="93">
        <v>43</v>
      </c>
      <c r="F16" s="93">
        <v>214</v>
      </c>
      <c r="G16" s="93">
        <v>128</v>
      </c>
      <c r="H16" s="93">
        <v>1094</v>
      </c>
      <c r="I16" s="93">
        <v>1268</v>
      </c>
      <c r="J16" s="111">
        <v>6</v>
      </c>
      <c r="K16" s="111" t="s">
        <v>181</v>
      </c>
      <c r="L16" s="111">
        <v>703</v>
      </c>
      <c r="M16" s="111">
        <v>99</v>
      </c>
      <c r="N16" s="111">
        <v>187</v>
      </c>
      <c r="O16" s="111" t="s">
        <v>181</v>
      </c>
      <c r="P16" s="111">
        <v>117</v>
      </c>
      <c r="Q16" s="111">
        <v>105</v>
      </c>
      <c r="R16" s="111">
        <v>57</v>
      </c>
      <c r="S16" s="111"/>
      <c r="T16" s="111"/>
      <c r="U16" s="111"/>
      <c r="V16" s="111">
        <v>397</v>
      </c>
      <c r="W16" s="111">
        <v>478</v>
      </c>
      <c r="X16" s="121"/>
      <c r="Y16" s="111">
        <v>41</v>
      </c>
      <c r="Z16" s="111" t="s">
        <v>181</v>
      </c>
      <c r="AA16" s="111" t="s">
        <v>181</v>
      </c>
      <c r="AB16" s="121"/>
      <c r="AC16" s="121">
        <v>226</v>
      </c>
      <c r="AD16" s="121">
        <v>214</v>
      </c>
      <c r="AE16" s="121">
        <v>80</v>
      </c>
      <c r="AF16" s="121"/>
      <c r="AG16" s="121"/>
      <c r="AH16" s="121">
        <v>8</v>
      </c>
      <c r="AI16" s="121">
        <v>382</v>
      </c>
      <c r="AJ16" s="121">
        <v>370</v>
      </c>
      <c r="AK16" s="121"/>
      <c r="AL16" s="121"/>
      <c r="AM16" s="111">
        <v>11</v>
      </c>
      <c r="AN16" s="111">
        <v>114</v>
      </c>
      <c r="AO16" s="111">
        <v>6</v>
      </c>
      <c r="AP16" s="121"/>
      <c r="AQ16" s="121">
        <v>47</v>
      </c>
      <c r="AR16" s="121">
        <v>49</v>
      </c>
      <c r="AS16" s="121">
        <v>72</v>
      </c>
      <c r="AT16" s="121"/>
      <c r="AU16" s="121"/>
      <c r="AV16" s="121"/>
      <c r="AW16" s="121"/>
      <c r="AX16" s="121"/>
      <c r="AY16" s="121"/>
      <c r="AZ16" s="121"/>
      <c r="BA16" s="92"/>
    </row>
    <row r="17" spans="1:53" x14ac:dyDescent="0.35">
      <c r="A17" s="119">
        <v>2007</v>
      </c>
      <c r="B17" s="93">
        <v>18795</v>
      </c>
      <c r="C17" s="93">
        <v>17747</v>
      </c>
      <c r="D17" s="93">
        <v>8853</v>
      </c>
      <c r="E17" s="93">
        <v>41</v>
      </c>
      <c r="F17" s="93">
        <v>198</v>
      </c>
      <c r="G17" s="93">
        <v>237</v>
      </c>
      <c r="H17" s="93">
        <v>1175</v>
      </c>
      <c r="I17" s="93">
        <v>1319</v>
      </c>
      <c r="J17" s="111">
        <v>9</v>
      </c>
      <c r="K17" s="111" t="s">
        <v>181</v>
      </c>
      <c r="L17" s="111">
        <v>723</v>
      </c>
      <c r="M17" s="111">
        <v>43</v>
      </c>
      <c r="N17" s="111">
        <v>215</v>
      </c>
      <c r="O17" s="121"/>
      <c r="P17" s="121">
        <v>109</v>
      </c>
      <c r="Q17" s="121">
        <v>85</v>
      </c>
      <c r="R17" s="121">
        <v>42</v>
      </c>
      <c r="S17" s="121"/>
      <c r="T17" s="121"/>
      <c r="U17" s="111" t="s">
        <v>181</v>
      </c>
      <c r="V17" s="121">
        <v>303</v>
      </c>
      <c r="W17" s="121">
        <v>390</v>
      </c>
      <c r="X17" s="121"/>
      <c r="Y17" s="111">
        <v>13</v>
      </c>
      <c r="Z17" s="121"/>
      <c r="AA17" s="111" t="s">
        <v>181</v>
      </c>
      <c r="AB17" s="121"/>
      <c r="AC17" s="121">
        <v>156</v>
      </c>
      <c r="AD17" s="121">
        <v>118</v>
      </c>
      <c r="AE17" s="121">
        <v>70</v>
      </c>
      <c r="AF17" s="111" t="s">
        <v>181</v>
      </c>
      <c r="AG17" s="111" t="s">
        <v>181</v>
      </c>
      <c r="AH17" s="111" t="s">
        <v>181</v>
      </c>
      <c r="AI17" s="121">
        <v>367</v>
      </c>
      <c r="AJ17" s="121">
        <v>341</v>
      </c>
      <c r="AK17" s="121"/>
      <c r="AL17" s="121"/>
      <c r="AM17" s="111">
        <v>9</v>
      </c>
      <c r="AN17" s="111">
        <v>63</v>
      </c>
      <c r="AO17" s="111">
        <v>7</v>
      </c>
      <c r="AP17" s="121"/>
      <c r="AQ17" s="121">
        <v>30</v>
      </c>
      <c r="AR17" s="121">
        <v>25</v>
      </c>
      <c r="AS17" s="121">
        <v>54</v>
      </c>
      <c r="AT17" s="121"/>
      <c r="AU17" s="121"/>
      <c r="AV17" s="121"/>
      <c r="AW17" s="121"/>
      <c r="AX17" s="111" t="s">
        <v>181</v>
      </c>
      <c r="AY17" s="121"/>
      <c r="AZ17" s="111" t="s">
        <v>181</v>
      </c>
      <c r="BA17" s="92"/>
    </row>
    <row r="18" spans="1:53" x14ac:dyDescent="0.35">
      <c r="A18" s="119">
        <v>2006</v>
      </c>
      <c r="B18" s="93">
        <v>18243</v>
      </c>
      <c r="C18" s="93">
        <v>16417</v>
      </c>
      <c r="D18" s="93">
        <v>8340</v>
      </c>
      <c r="E18" s="93">
        <v>33</v>
      </c>
      <c r="F18" s="93">
        <v>179</v>
      </c>
      <c r="G18" s="93">
        <v>243</v>
      </c>
      <c r="H18" s="93">
        <v>1147</v>
      </c>
      <c r="I18" s="93">
        <v>1482</v>
      </c>
      <c r="J18" s="111">
        <v>8</v>
      </c>
      <c r="K18" s="121"/>
      <c r="L18" s="111">
        <v>686</v>
      </c>
      <c r="M18" s="111">
        <v>21</v>
      </c>
      <c r="N18" s="111">
        <v>182</v>
      </c>
      <c r="O18" s="121"/>
      <c r="P18" s="121">
        <v>73</v>
      </c>
      <c r="Q18" s="121">
        <v>68</v>
      </c>
      <c r="R18" s="121">
        <v>29</v>
      </c>
      <c r="S18" s="111" t="s">
        <v>181</v>
      </c>
      <c r="T18" s="111" t="s">
        <v>181</v>
      </c>
      <c r="U18" s="111" t="s">
        <v>181</v>
      </c>
      <c r="V18" s="121">
        <v>346</v>
      </c>
      <c r="W18" s="121">
        <v>511</v>
      </c>
      <c r="X18" s="121"/>
      <c r="Y18" s="111">
        <v>20</v>
      </c>
      <c r="Z18" s="121"/>
      <c r="AA18" s="121"/>
      <c r="AB18" s="121"/>
      <c r="AC18" s="121">
        <v>200</v>
      </c>
      <c r="AD18" s="121">
        <v>178</v>
      </c>
      <c r="AE18" s="121">
        <v>118</v>
      </c>
      <c r="AF18" s="111" t="s">
        <v>181</v>
      </c>
      <c r="AG18" s="121">
        <v>5</v>
      </c>
      <c r="AH18" s="121">
        <v>5</v>
      </c>
      <c r="AI18" s="121">
        <v>377</v>
      </c>
      <c r="AJ18" s="121">
        <v>377</v>
      </c>
      <c r="AK18" s="111" t="s">
        <v>181</v>
      </c>
      <c r="AL18" s="121"/>
      <c r="AM18" s="111">
        <v>10</v>
      </c>
      <c r="AN18" s="111">
        <v>38</v>
      </c>
      <c r="AO18" s="111" t="s">
        <v>181</v>
      </c>
      <c r="AP18" s="121"/>
      <c r="AQ18" s="121">
        <v>27</v>
      </c>
      <c r="AR18" s="121">
        <v>22</v>
      </c>
      <c r="AS18" s="121">
        <v>53</v>
      </c>
      <c r="AT18" s="121"/>
      <c r="AU18" s="121"/>
      <c r="AV18" s="121"/>
      <c r="AW18" s="111" t="s">
        <v>181</v>
      </c>
      <c r="AX18" s="121"/>
      <c r="AY18" s="121"/>
      <c r="AZ18" s="121"/>
      <c r="BA18" s="92"/>
    </row>
    <row r="19" spans="1:53" x14ac:dyDescent="0.35">
      <c r="A19" s="119">
        <v>2005</v>
      </c>
      <c r="B19" s="93">
        <v>17760</v>
      </c>
      <c r="C19" s="93">
        <v>14353</v>
      </c>
      <c r="D19" s="93">
        <v>8045</v>
      </c>
      <c r="E19" s="93">
        <v>33</v>
      </c>
      <c r="F19" s="93">
        <v>173</v>
      </c>
      <c r="G19" s="93">
        <v>169</v>
      </c>
      <c r="H19" s="93">
        <v>1553</v>
      </c>
      <c r="I19" s="93">
        <v>2430</v>
      </c>
      <c r="J19" s="111">
        <v>6</v>
      </c>
      <c r="K19" s="111" t="s">
        <v>181</v>
      </c>
      <c r="L19" s="111">
        <v>818</v>
      </c>
      <c r="M19" s="111">
        <v>9</v>
      </c>
      <c r="N19" s="111">
        <v>162</v>
      </c>
      <c r="O19" s="121"/>
      <c r="P19" s="121">
        <v>96</v>
      </c>
      <c r="Q19" s="121">
        <v>25</v>
      </c>
      <c r="R19" s="121">
        <v>9</v>
      </c>
      <c r="S19" s="121"/>
      <c r="T19" s="111" t="s">
        <v>181</v>
      </c>
      <c r="U19" s="111" t="s">
        <v>181</v>
      </c>
      <c r="V19" s="121">
        <v>314</v>
      </c>
      <c r="W19" s="121">
        <v>551</v>
      </c>
      <c r="X19" s="121"/>
      <c r="Y19" s="111">
        <v>18</v>
      </c>
      <c r="Z19" s="121"/>
      <c r="AA19" s="111" t="s">
        <v>181</v>
      </c>
      <c r="AB19" s="121"/>
      <c r="AC19" s="121">
        <v>255</v>
      </c>
      <c r="AD19" s="121">
        <v>105</v>
      </c>
      <c r="AE19" s="121">
        <v>92</v>
      </c>
      <c r="AF19" s="121"/>
      <c r="AG19" s="111" t="s">
        <v>181</v>
      </c>
      <c r="AH19" s="121"/>
      <c r="AI19" s="121">
        <v>432</v>
      </c>
      <c r="AJ19" s="121">
        <v>558</v>
      </c>
      <c r="AK19" s="111" t="s">
        <v>181</v>
      </c>
      <c r="AL19" s="121"/>
      <c r="AM19" s="111">
        <v>12</v>
      </c>
      <c r="AN19" s="111">
        <v>22</v>
      </c>
      <c r="AO19" s="111">
        <v>6</v>
      </c>
      <c r="AP19" s="121"/>
      <c r="AQ19" s="121">
        <v>22</v>
      </c>
      <c r="AR19" s="121">
        <v>22</v>
      </c>
      <c r="AS19" s="121">
        <v>47</v>
      </c>
      <c r="AT19" s="111" t="s">
        <v>181</v>
      </c>
      <c r="AU19" s="121"/>
      <c r="AV19" s="121"/>
      <c r="AW19" s="111" t="s">
        <v>181</v>
      </c>
      <c r="AX19" s="121"/>
      <c r="AY19" s="121"/>
      <c r="AZ19" s="111" t="s">
        <v>181</v>
      </c>
      <c r="BA19" s="92"/>
    </row>
    <row r="20" spans="1:53" x14ac:dyDescent="0.35">
      <c r="A20" s="119">
        <v>2004</v>
      </c>
      <c r="B20" s="93">
        <v>17324</v>
      </c>
      <c r="C20" s="93">
        <v>13013</v>
      </c>
      <c r="D20" s="93">
        <v>7600</v>
      </c>
      <c r="E20" s="93">
        <v>33</v>
      </c>
      <c r="F20" s="93">
        <v>94</v>
      </c>
      <c r="G20" s="93">
        <v>181</v>
      </c>
      <c r="H20" s="93">
        <v>1691</v>
      </c>
      <c r="I20" s="93">
        <v>2979</v>
      </c>
      <c r="J20" s="111" t="s">
        <v>181</v>
      </c>
      <c r="K20" s="111" t="s">
        <v>181</v>
      </c>
      <c r="L20" s="111">
        <v>1117</v>
      </c>
      <c r="M20" s="111">
        <v>5</v>
      </c>
      <c r="N20" s="111">
        <v>160</v>
      </c>
      <c r="O20" s="121"/>
      <c r="P20" s="121">
        <v>54</v>
      </c>
      <c r="Q20" s="121">
        <v>11</v>
      </c>
      <c r="R20" s="121">
        <v>15</v>
      </c>
      <c r="S20" s="121"/>
      <c r="T20" s="121"/>
      <c r="U20" s="121"/>
      <c r="V20" s="121">
        <v>321</v>
      </c>
      <c r="W20" s="121">
        <v>608</v>
      </c>
      <c r="X20" s="121"/>
      <c r="Y20" s="111">
        <v>12</v>
      </c>
      <c r="Z20" s="121"/>
      <c r="AA20" s="121"/>
      <c r="AB20" s="121"/>
      <c r="AC20" s="121">
        <v>205</v>
      </c>
      <c r="AD20" s="121">
        <v>91</v>
      </c>
      <c r="AE20" s="121">
        <v>100</v>
      </c>
      <c r="AF20" s="111" t="s">
        <v>181</v>
      </c>
      <c r="AG20" s="111" t="s">
        <v>181</v>
      </c>
      <c r="AH20" s="111" t="s">
        <v>181</v>
      </c>
      <c r="AI20" s="121">
        <v>478</v>
      </c>
      <c r="AJ20" s="121">
        <v>698</v>
      </c>
      <c r="AK20" s="111" t="s">
        <v>181</v>
      </c>
      <c r="AL20" s="121"/>
      <c r="AM20" s="111">
        <v>15</v>
      </c>
      <c r="AN20" s="111">
        <v>15</v>
      </c>
      <c r="AO20" s="121"/>
      <c r="AP20" s="121"/>
      <c r="AQ20" s="121">
        <v>20</v>
      </c>
      <c r="AR20" s="121">
        <v>14</v>
      </c>
      <c r="AS20" s="121">
        <v>35</v>
      </c>
      <c r="AT20" s="121"/>
      <c r="AU20" s="121"/>
      <c r="AV20" s="121"/>
      <c r="AW20" s="121"/>
      <c r="AX20" s="121"/>
      <c r="AY20" s="121"/>
      <c r="AZ20" s="121"/>
      <c r="BA20" s="92"/>
    </row>
    <row r="21" spans="1:53" x14ac:dyDescent="0.35">
      <c r="A21" s="119">
        <v>2003</v>
      </c>
      <c r="B21" s="93">
        <v>16398</v>
      </c>
      <c r="C21" s="93">
        <v>11869</v>
      </c>
      <c r="D21" s="93">
        <v>6896</v>
      </c>
      <c r="E21" s="93">
        <v>37</v>
      </c>
      <c r="F21" s="93">
        <v>231</v>
      </c>
      <c r="G21" s="93">
        <v>19</v>
      </c>
      <c r="H21" s="93">
        <v>1889</v>
      </c>
      <c r="I21" s="93">
        <v>3172</v>
      </c>
      <c r="J21" s="111" t="s">
        <v>181</v>
      </c>
      <c r="K21" s="111" t="s">
        <v>181</v>
      </c>
      <c r="L21" s="111">
        <v>890</v>
      </c>
      <c r="M21" s="111">
        <v>7</v>
      </c>
      <c r="N21" s="111">
        <v>146</v>
      </c>
      <c r="O21" s="121"/>
      <c r="P21" s="121">
        <v>47</v>
      </c>
      <c r="Q21" s="121">
        <v>11</v>
      </c>
      <c r="R21" s="121">
        <v>13</v>
      </c>
      <c r="S21" s="121"/>
      <c r="T21" s="121"/>
      <c r="U21" s="121"/>
      <c r="V21" s="121">
        <v>249</v>
      </c>
      <c r="W21" s="121">
        <v>459</v>
      </c>
      <c r="X21" s="121"/>
      <c r="Y21" s="111">
        <v>9</v>
      </c>
      <c r="Z21" s="121"/>
      <c r="AA21" s="121"/>
      <c r="AB21" s="121"/>
      <c r="AC21" s="121">
        <v>239</v>
      </c>
      <c r="AD21" s="121">
        <v>52</v>
      </c>
      <c r="AE21" s="121">
        <v>79</v>
      </c>
      <c r="AF21" s="121"/>
      <c r="AG21" s="121"/>
      <c r="AH21" s="121"/>
      <c r="AI21" s="121">
        <v>540</v>
      </c>
      <c r="AJ21" s="121">
        <v>738</v>
      </c>
      <c r="AK21" s="121"/>
      <c r="AL21" s="121"/>
      <c r="AM21" s="111">
        <v>17</v>
      </c>
      <c r="AN21" s="111">
        <v>16</v>
      </c>
      <c r="AO21" s="111" t="s">
        <v>181</v>
      </c>
      <c r="AP21" s="121"/>
      <c r="AQ21" s="121">
        <v>26</v>
      </c>
      <c r="AR21" s="121">
        <v>17</v>
      </c>
      <c r="AS21" s="121">
        <v>24</v>
      </c>
      <c r="AT21" s="111" t="s">
        <v>181</v>
      </c>
      <c r="AU21" s="111" t="s">
        <v>181</v>
      </c>
      <c r="AV21" s="121"/>
      <c r="AW21" s="111" t="s">
        <v>181</v>
      </c>
      <c r="AX21" s="121"/>
      <c r="AY21" s="121"/>
      <c r="AZ21" s="121"/>
      <c r="BA21" s="92"/>
    </row>
    <row r="22" spans="1:53" x14ac:dyDescent="0.35">
      <c r="A22" s="119">
        <v>2002</v>
      </c>
      <c r="B22" s="93">
        <v>16250</v>
      </c>
      <c r="C22" s="93">
        <v>11505</v>
      </c>
      <c r="D22" s="93">
        <v>6837</v>
      </c>
      <c r="E22" s="93">
        <v>71</v>
      </c>
      <c r="F22" s="93">
        <v>118</v>
      </c>
      <c r="G22" s="93"/>
      <c r="H22" s="93">
        <v>2023</v>
      </c>
      <c r="I22" s="93">
        <v>3012</v>
      </c>
      <c r="J22" s="111" t="s">
        <v>181</v>
      </c>
      <c r="K22" s="121"/>
      <c r="L22" s="111">
        <v>793</v>
      </c>
      <c r="M22" s="111" t="s">
        <v>181</v>
      </c>
      <c r="N22" s="111">
        <v>93</v>
      </c>
      <c r="O22" s="121"/>
      <c r="P22" s="121">
        <v>63</v>
      </c>
      <c r="Q22" s="121">
        <v>5</v>
      </c>
      <c r="R22" s="121">
        <v>7</v>
      </c>
      <c r="S22" s="121"/>
      <c r="T22" s="121"/>
      <c r="U22" s="121"/>
      <c r="V22" s="121">
        <v>219</v>
      </c>
      <c r="W22" s="121">
        <v>436</v>
      </c>
      <c r="X22" s="121"/>
      <c r="Y22" s="111">
        <v>7</v>
      </c>
      <c r="Z22" s="121"/>
      <c r="AA22" s="121"/>
      <c r="AB22" s="121"/>
      <c r="AC22" s="121">
        <v>210</v>
      </c>
      <c r="AD22" s="121">
        <v>67</v>
      </c>
      <c r="AE22" s="121">
        <v>65</v>
      </c>
      <c r="AF22" s="121"/>
      <c r="AG22" s="121"/>
      <c r="AH22" s="121"/>
      <c r="AI22" s="121">
        <v>411</v>
      </c>
      <c r="AJ22" s="121">
        <v>657</v>
      </c>
      <c r="AK22" s="121"/>
      <c r="AL22" s="121"/>
      <c r="AM22" s="111">
        <v>15</v>
      </c>
      <c r="AN22" s="111">
        <v>14</v>
      </c>
      <c r="AO22" s="111" t="s">
        <v>181</v>
      </c>
      <c r="AP22" s="121"/>
      <c r="AQ22" s="121">
        <v>31</v>
      </c>
      <c r="AR22" s="121">
        <v>18</v>
      </c>
      <c r="AS22" s="121">
        <v>31</v>
      </c>
      <c r="AT22" s="121"/>
      <c r="AU22" s="111" t="s">
        <v>181</v>
      </c>
      <c r="AV22" s="121"/>
      <c r="AW22" s="121"/>
      <c r="AX22" s="111" t="s">
        <v>181</v>
      </c>
      <c r="AY22" s="121"/>
      <c r="AZ22" s="121"/>
      <c r="BA22" s="92"/>
    </row>
    <row r="23" spans="1:53" x14ac:dyDescent="0.35">
      <c r="A23" s="119">
        <v>2001</v>
      </c>
      <c r="B23" s="93">
        <v>15448</v>
      </c>
      <c r="C23" s="93">
        <v>10901</v>
      </c>
      <c r="D23" s="93">
        <v>6165</v>
      </c>
      <c r="E23" s="93">
        <v>48</v>
      </c>
      <c r="F23" s="93">
        <v>33</v>
      </c>
      <c r="G23" s="93"/>
      <c r="H23" s="93">
        <v>1952</v>
      </c>
      <c r="I23" s="93">
        <v>3170</v>
      </c>
      <c r="J23" s="111" t="s">
        <v>181</v>
      </c>
      <c r="K23" s="121"/>
      <c r="L23" s="111">
        <v>661</v>
      </c>
      <c r="M23" s="111" t="s">
        <v>181</v>
      </c>
      <c r="N23" s="111">
        <v>80</v>
      </c>
      <c r="O23" s="121"/>
      <c r="P23" s="121">
        <v>25</v>
      </c>
      <c r="Q23" s="121">
        <v>5</v>
      </c>
      <c r="R23" s="121">
        <v>12</v>
      </c>
      <c r="S23" s="121"/>
      <c r="T23" s="121"/>
      <c r="U23" s="121"/>
      <c r="V23" s="121">
        <v>197</v>
      </c>
      <c r="W23" s="121">
        <v>385</v>
      </c>
      <c r="X23" s="121"/>
      <c r="Y23" s="111" t="s">
        <v>181</v>
      </c>
      <c r="Z23" s="121"/>
      <c r="AA23" s="111" t="s">
        <v>181</v>
      </c>
      <c r="AB23" s="121"/>
      <c r="AC23" s="121">
        <v>224</v>
      </c>
      <c r="AD23" s="121">
        <v>122</v>
      </c>
      <c r="AE23" s="121">
        <v>110</v>
      </c>
      <c r="AF23" s="111" t="s">
        <v>181</v>
      </c>
      <c r="AG23" s="111" t="s">
        <v>181</v>
      </c>
      <c r="AH23" s="121"/>
      <c r="AI23" s="121">
        <v>402</v>
      </c>
      <c r="AJ23" s="121">
        <v>618</v>
      </c>
      <c r="AK23" s="111" t="s">
        <v>181</v>
      </c>
      <c r="AL23" s="121"/>
      <c r="AM23" s="111">
        <v>21</v>
      </c>
      <c r="AN23" s="111">
        <v>11</v>
      </c>
      <c r="AO23" s="111" t="s">
        <v>181</v>
      </c>
      <c r="AP23" s="121"/>
      <c r="AQ23" s="121">
        <v>50</v>
      </c>
      <c r="AR23" s="121">
        <v>35</v>
      </c>
      <c r="AS23" s="121">
        <v>49</v>
      </c>
      <c r="AT23" s="111" t="s">
        <v>181</v>
      </c>
      <c r="AU23" s="121"/>
      <c r="AV23" s="121"/>
      <c r="AW23" s="111">
        <v>7</v>
      </c>
      <c r="AX23" s="111" t="s">
        <v>181</v>
      </c>
      <c r="AY23" s="121"/>
      <c r="AZ23" s="111" t="s">
        <v>181</v>
      </c>
      <c r="BA23" s="111" t="s">
        <v>181</v>
      </c>
    </row>
    <row r="24" spans="1:53" x14ac:dyDescent="0.35">
      <c r="A24" s="119">
        <v>2000</v>
      </c>
      <c r="B24" s="93">
        <v>15246</v>
      </c>
      <c r="C24" s="93">
        <v>9905</v>
      </c>
      <c r="D24" s="93">
        <v>5164</v>
      </c>
      <c r="E24" s="93">
        <v>31</v>
      </c>
      <c r="F24" s="93">
        <v>56</v>
      </c>
      <c r="G24" s="93"/>
      <c r="H24" s="93">
        <v>1993</v>
      </c>
      <c r="I24" s="93">
        <v>3259</v>
      </c>
      <c r="J24" s="111" t="s">
        <v>181</v>
      </c>
      <c r="K24" s="111" t="s">
        <v>181</v>
      </c>
      <c r="L24" s="111">
        <v>613</v>
      </c>
      <c r="M24" s="111" t="s">
        <v>181</v>
      </c>
      <c r="N24" s="111">
        <v>87</v>
      </c>
      <c r="O24" s="121"/>
      <c r="P24" s="121">
        <v>28</v>
      </c>
      <c r="Q24" s="111" t="s">
        <v>181</v>
      </c>
      <c r="R24" s="111" t="s">
        <v>181</v>
      </c>
      <c r="S24" s="121"/>
      <c r="T24" s="121"/>
      <c r="U24" s="121"/>
      <c r="V24" s="121">
        <v>170</v>
      </c>
      <c r="W24" s="121">
        <v>268</v>
      </c>
      <c r="X24" s="121"/>
      <c r="Y24" s="121"/>
      <c r="Z24" s="121"/>
      <c r="AA24" s="121"/>
      <c r="AB24" s="121"/>
      <c r="AC24" s="121">
        <v>200</v>
      </c>
      <c r="AD24" s="121">
        <v>70</v>
      </c>
      <c r="AE24" s="121">
        <v>70</v>
      </c>
      <c r="AF24" s="111" t="s">
        <v>181</v>
      </c>
      <c r="AG24" s="121"/>
      <c r="AH24" s="121"/>
      <c r="AI24" s="121">
        <v>438</v>
      </c>
      <c r="AJ24" s="121">
        <v>522</v>
      </c>
      <c r="AK24" s="121"/>
      <c r="AL24" s="121"/>
      <c r="AM24" s="111">
        <v>38</v>
      </c>
      <c r="AN24" s="111">
        <v>8</v>
      </c>
      <c r="AO24" s="111" t="s">
        <v>181</v>
      </c>
      <c r="AP24" s="121"/>
      <c r="AQ24" s="121">
        <v>28</v>
      </c>
      <c r="AR24" s="121">
        <v>15</v>
      </c>
      <c r="AS24" s="121">
        <v>36</v>
      </c>
      <c r="AT24" s="121"/>
      <c r="AU24" s="111" t="s">
        <v>181</v>
      </c>
      <c r="AV24" s="121"/>
      <c r="AW24" s="111" t="s">
        <v>181</v>
      </c>
      <c r="AX24" s="121"/>
      <c r="AY24" s="121"/>
      <c r="AZ24" s="111" t="s">
        <v>181</v>
      </c>
      <c r="BA24" s="111" t="s">
        <v>181</v>
      </c>
    </row>
  </sheetData>
  <mergeCells count="5">
    <mergeCell ref="A4:A5"/>
    <mergeCell ref="B4:O4"/>
    <mergeCell ref="P4:AB4"/>
    <mergeCell ref="AC4:AP4"/>
    <mergeCell ref="AQ4:BA4"/>
  </mergeCells>
  <hyperlinks>
    <hyperlink ref="A1" location="'Table of contents'!A1" display="Table of contents" xr:uid="{F50B8552-1CFB-49ED-8576-53F5778D8215}"/>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3366-F612-470F-A55E-AC795D9C4338}">
  <dimension ref="A1:AF45"/>
  <sheetViews>
    <sheetView workbookViewId="0">
      <pane xSplit="2" topLeftCell="C1" activePane="topRight" state="frozen"/>
      <selection pane="topRight"/>
    </sheetView>
  </sheetViews>
  <sheetFormatPr defaultRowHeight="11.65" x14ac:dyDescent="0.35"/>
  <cols>
    <col min="1" max="1" width="12.125" style="78" customWidth="1"/>
    <col min="2" max="2" width="5.375" style="78" customWidth="1"/>
    <col min="3" max="3" width="5.5" style="76" bestFit="1" customWidth="1"/>
    <col min="4" max="4" width="8.75" style="76" bestFit="1" customWidth="1"/>
    <col min="5" max="5" width="14.625" style="76" customWidth="1"/>
    <col min="6" max="6" width="11.625" style="98" customWidth="1"/>
    <col min="7" max="7" width="11" style="76" customWidth="1"/>
    <col min="8" max="8" width="9.625" style="76" bestFit="1" customWidth="1"/>
    <col min="9" max="9" width="11.625" style="76" customWidth="1"/>
    <col min="10" max="10" width="19.5" style="76" customWidth="1"/>
    <col min="11" max="11" width="25.125" style="76" customWidth="1"/>
    <col min="12" max="12" width="21.625" style="76" bestFit="1" customWidth="1"/>
    <col min="13" max="13" width="5.5" style="76" bestFit="1" customWidth="1"/>
    <col min="14" max="14" width="8.75" style="76" bestFit="1" customWidth="1"/>
    <col min="15" max="15" width="24.75" style="76" bestFit="1" customWidth="1"/>
    <col min="16" max="16" width="16.875" style="98" bestFit="1" customWidth="1"/>
    <col min="17" max="17" width="15.375" style="76" bestFit="1" customWidth="1"/>
    <col min="18" max="18" width="9.625" style="76" bestFit="1" customWidth="1"/>
    <col min="19" max="19" width="28.625" style="76" bestFit="1" customWidth="1"/>
    <col min="20" max="20" width="25.75" style="76" bestFit="1" customWidth="1"/>
    <col min="21" max="21" width="24.375" style="76" customWidth="1"/>
    <col min="22" max="22" width="21.625" style="76" bestFit="1" customWidth="1"/>
    <col min="23" max="23" width="5.5" style="76" bestFit="1" customWidth="1"/>
    <col min="24" max="24" width="8.75" style="76" bestFit="1" customWidth="1"/>
    <col min="25" max="25" width="24.75" style="76" bestFit="1" customWidth="1"/>
    <col min="26" max="26" width="16.875" style="98" bestFit="1" customWidth="1"/>
    <col min="27" max="27" width="15.375" style="76" bestFit="1" customWidth="1"/>
    <col min="28" max="28" width="9.625" style="76" bestFit="1" customWidth="1"/>
    <col min="29" max="29" width="28.625" style="76" bestFit="1" customWidth="1"/>
    <col min="30" max="30" width="25.75" style="76" bestFit="1" customWidth="1"/>
    <col min="31" max="31" width="27.125" style="76" customWidth="1"/>
    <col min="32" max="32" width="21.625" style="76" bestFit="1" customWidth="1"/>
    <col min="33" max="16384" width="9" style="76"/>
  </cols>
  <sheetData>
    <row r="1" spans="1:32" ht="13.5" x14ac:dyDescent="0.35">
      <c r="A1" s="104" t="s">
        <v>91</v>
      </c>
    </row>
    <row r="3" spans="1:32" x14ac:dyDescent="0.35">
      <c r="A3" s="72" t="s">
        <v>158</v>
      </c>
    </row>
    <row r="4" spans="1:32" x14ac:dyDescent="0.35">
      <c r="A4" s="191"/>
      <c r="B4" s="193" t="s">
        <v>3</v>
      </c>
      <c r="C4" s="159" t="s">
        <v>106</v>
      </c>
      <c r="D4" s="163"/>
      <c r="E4" s="163"/>
      <c r="F4" s="163"/>
      <c r="G4" s="163"/>
      <c r="H4" s="163"/>
      <c r="I4" s="163"/>
      <c r="J4" s="163"/>
      <c r="K4" s="163"/>
      <c r="L4" s="163"/>
      <c r="M4" s="159" t="s">
        <v>105</v>
      </c>
      <c r="N4" s="163"/>
      <c r="O4" s="163"/>
      <c r="P4" s="163"/>
      <c r="Q4" s="163"/>
      <c r="R4" s="163"/>
      <c r="S4" s="163"/>
      <c r="T4" s="163"/>
      <c r="U4" s="163"/>
      <c r="V4" s="163"/>
      <c r="W4" s="159" t="s">
        <v>104</v>
      </c>
      <c r="X4" s="163"/>
      <c r="Y4" s="163"/>
      <c r="Z4" s="163"/>
      <c r="AA4" s="163"/>
      <c r="AB4" s="163"/>
      <c r="AC4" s="163"/>
      <c r="AD4" s="163"/>
      <c r="AE4" s="163"/>
      <c r="AF4" s="163"/>
    </row>
    <row r="5" spans="1:32" s="124" customFormat="1" ht="38.25" customHeight="1" x14ac:dyDescent="0.35">
      <c r="A5" s="192"/>
      <c r="B5" s="194"/>
      <c r="C5" s="122" t="s">
        <v>6</v>
      </c>
      <c r="D5" s="122" t="s">
        <v>184</v>
      </c>
      <c r="E5" s="122" t="s">
        <v>4</v>
      </c>
      <c r="F5" s="123" t="s">
        <v>7</v>
      </c>
      <c r="G5" s="122" t="s">
        <v>8</v>
      </c>
      <c r="H5" s="122" t="s">
        <v>9</v>
      </c>
      <c r="I5" s="122" t="s">
        <v>10</v>
      </c>
      <c r="J5" s="122" t="s">
        <v>11</v>
      </c>
      <c r="K5" s="122" t="s">
        <v>12</v>
      </c>
      <c r="L5" s="122" t="s">
        <v>13</v>
      </c>
      <c r="M5" s="122" t="s">
        <v>6</v>
      </c>
      <c r="N5" s="122" t="s">
        <v>14</v>
      </c>
      <c r="O5" s="122" t="s">
        <v>4</v>
      </c>
      <c r="P5" s="123" t="s">
        <v>7</v>
      </c>
      <c r="Q5" s="122" t="s">
        <v>8</v>
      </c>
      <c r="R5" s="122" t="s">
        <v>9</v>
      </c>
      <c r="S5" s="122" t="s">
        <v>10</v>
      </c>
      <c r="T5" s="122" t="s">
        <v>11</v>
      </c>
      <c r="U5" s="122" t="s">
        <v>12</v>
      </c>
      <c r="V5" s="122" t="s">
        <v>13</v>
      </c>
      <c r="W5" s="122" t="s">
        <v>6</v>
      </c>
      <c r="X5" s="122" t="s">
        <v>14</v>
      </c>
      <c r="Y5" s="122" t="s">
        <v>4</v>
      </c>
      <c r="Z5" s="123" t="s">
        <v>7</v>
      </c>
      <c r="AA5" s="122" t="s">
        <v>8</v>
      </c>
      <c r="AB5" s="122" t="s">
        <v>9</v>
      </c>
      <c r="AC5" s="122" t="s">
        <v>10</v>
      </c>
      <c r="AD5" s="122" t="s">
        <v>11</v>
      </c>
      <c r="AE5" s="122" t="s">
        <v>12</v>
      </c>
      <c r="AF5" s="122" t="s">
        <v>13</v>
      </c>
    </row>
    <row r="6" spans="1:32" x14ac:dyDescent="0.35">
      <c r="A6" s="189" t="s">
        <v>157</v>
      </c>
      <c r="B6" s="119">
        <v>2018</v>
      </c>
      <c r="C6" s="73">
        <v>37924</v>
      </c>
      <c r="D6" s="87">
        <v>35.261549414618713</v>
      </c>
      <c r="E6" s="87">
        <v>4.6757612942654943</v>
      </c>
      <c r="F6" s="77">
        <v>9343</v>
      </c>
      <c r="G6" s="94">
        <v>42174</v>
      </c>
      <c r="H6" s="94">
        <v>10731</v>
      </c>
      <c r="I6" s="82">
        <v>0.25444586712192346</v>
      </c>
      <c r="J6" s="82">
        <v>0.28296065815842208</v>
      </c>
      <c r="K6" s="82">
        <v>0.2215345947740314</v>
      </c>
      <c r="L6" s="82">
        <v>0.2463611433393102</v>
      </c>
      <c r="M6" s="73">
        <v>993</v>
      </c>
      <c r="N6" s="87">
        <v>34.476334340382678</v>
      </c>
      <c r="O6" s="87">
        <v>4.2042147673099093</v>
      </c>
      <c r="P6" s="77">
        <v>332</v>
      </c>
      <c r="Q6" s="94">
        <v>1048</v>
      </c>
      <c r="R6" s="94">
        <v>367</v>
      </c>
      <c r="S6" s="82">
        <v>0.35019083969465647</v>
      </c>
      <c r="T6" s="82">
        <v>0.36958710976837866</v>
      </c>
      <c r="U6" s="82">
        <v>0.31679389312977096</v>
      </c>
      <c r="V6" s="82">
        <v>0.33434038267875127</v>
      </c>
      <c r="W6" s="73">
        <v>822</v>
      </c>
      <c r="X6" s="87">
        <v>39.119804400977998</v>
      </c>
      <c r="Y6" s="87">
        <v>4.6472458348221091</v>
      </c>
      <c r="Z6" s="77">
        <v>139</v>
      </c>
      <c r="AA6" s="94">
        <v>842</v>
      </c>
      <c r="AB6" s="94">
        <v>167</v>
      </c>
      <c r="AC6" s="82">
        <v>0.19833729216152018</v>
      </c>
      <c r="AD6" s="82">
        <v>0.20316301703163017</v>
      </c>
      <c r="AE6" s="82">
        <v>0.16508313539192399</v>
      </c>
      <c r="AF6" s="82">
        <v>0.16909975669099755</v>
      </c>
    </row>
    <row r="7" spans="1:32" x14ac:dyDescent="0.35">
      <c r="A7" s="190"/>
      <c r="B7" s="119">
        <v>2017</v>
      </c>
      <c r="C7" s="73">
        <v>41660</v>
      </c>
      <c r="D7" s="87">
        <v>35.172659625540085</v>
      </c>
      <c r="E7" s="87">
        <v>4.6964278396496493</v>
      </c>
      <c r="F7" s="77">
        <v>11206</v>
      </c>
      <c r="G7" s="94">
        <v>49766</v>
      </c>
      <c r="H7" s="94">
        <v>12821</v>
      </c>
      <c r="I7" s="82">
        <v>0.25762568822087367</v>
      </c>
      <c r="J7" s="82">
        <v>0.30775324051848296</v>
      </c>
      <c r="K7" s="82">
        <v>0.22517381344693163</v>
      </c>
      <c r="L7" s="82">
        <v>0.26898703792606815</v>
      </c>
      <c r="M7" s="73">
        <v>1020</v>
      </c>
      <c r="N7" s="87">
        <v>34.60588235294118</v>
      </c>
      <c r="O7" s="87">
        <v>4.3837450085383338</v>
      </c>
      <c r="P7" s="77">
        <v>326</v>
      </c>
      <c r="Q7" s="94">
        <v>1147</v>
      </c>
      <c r="R7" s="94">
        <v>366</v>
      </c>
      <c r="S7" s="82">
        <v>0.31909328683522231</v>
      </c>
      <c r="T7" s="82">
        <v>0.35882352941176471</v>
      </c>
      <c r="U7" s="82">
        <v>0.28421970357454229</v>
      </c>
      <c r="V7" s="82">
        <v>0.31960784313725488</v>
      </c>
      <c r="W7" s="73">
        <v>831</v>
      </c>
      <c r="X7" s="87">
        <v>39.430639324487338</v>
      </c>
      <c r="Y7" s="87">
        <v>4.1976588571213851</v>
      </c>
      <c r="Z7" s="77">
        <v>115</v>
      </c>
      <c r="AA7" s="94">
        <v>894</v>
      </c>
      <c r="AB7" s="94">
        <v>150</v>
      </c>
      <c r="AC7" s="82">
        <v>0.16778523489932887</v>
      </c>
      <c r="AD7" s="82">
        <v>0.18050541516245489</v>
      </c>
      <c r="AE7" s="82">
        <v>0.12863534675615212</v>
      </c>
      <c r="AF7" s="82">
        <v>0.13838748495788206</v>
      </c>
    </row>
    <row r="8" spans="1:32" x14ac:dyDescent="0.35">
      <c r="A8" s="190"/>
      <c r="B8" s="119">
        <v>2016</v>
      </c>
      <c r="C8" s="73">
        <v>42560</v>
      </c>
      <c r="D8" s="87">
        <v>35.069219924812032</v>
      </c>
      <c r="E8" s="87">
        <v>4.7037121351257509</v>
      </c>
      <c r="F8" s="77">
        <v>11455</v>
      </c>
      <c r="G8" s="94">
        <v>52756</v>
      </c>
      <c r="H8" s="94">
        <v>13227</v>
      </c>
      <c r="I8" s="82">
        <v>0.2507202972173781</v>
      </c>
      <c r="J8" s="82">
        <v>0.31078477443609021</v>
      </c>
      <c r="K8" s="82">
        <v>0.2171317006596406</v>
      </c>
      <c r="L8" s="82">
        <v>0.26914943609022557</v>
      </c>
      <c r="M8" s="73">
        <v>942</v>
      </c>
      <c r="N8" s="87">
        <v>34.589171974522294</v>
      </c>
      <c r="O8" s="87">
        <v>4.5823451419713743</v>
      </c>
      <c r="P8" s="77">
        <v>298</v>
      </c>
      <c r="Q8" s="94">
        <v>1151</v>
      </c>
      <c r="R8" s="94">
        <v>340</v>
      </c>
      <c r="S8" s="82">
        <v>0.29539530842745437</v>
      </c>
      <c r="T8" s="82">
        <v>0.36093418259023352</v>
      </c>
      <c r="U8" s="82">
        <v>0.25890529973935705</v>
      </c>
      <c r="V8" s="82">
        <v>0.31634819532908703</v>
      </c>
      <c r="W8" s="73">
        <v>829</v>
      </c>
      <c r="X8" s="87">
        <v>39.313939393939393</v>
      </c>
      <c r="Y8" s="87">
        <v>4.2417391654652761</v>
      </c>
      <c r="Z8" s="77">
        <v>137</v>
      </c>
      <c r="AA8" s="94">
        <v>1025</v>
      </c>
      <c r="AB8" s="94">
        <v>162</v>
      </c>
      <c r="AC8" s="82">
        <v>0.15804878048780488</v>
      </c>
      <c r="AD8" s="82">
        <v>0.19541616405307599</v>
      </c>
      <c r="AE8" s="82">
        <v>0.13365853658536586</v>
      </c>
      <c r="AF8" s="82">
        <v>0.16525934861278649</v>
      </c>
    </row>
    <row r="9" spans="1:32" x14ac:dyDescent="0.35">
      <c r="A9" s="190"/>
      <c r="B9" s="119">
        <v>2015</v>
      </c>
      <c r="C9" s="73">
        <v>43353</v>
      </c>
      <c r="D9" s="87">
        <v>35.020483011556294</v>
      </c>
      <c r="E9" s="87">
        <v>4.7373761903856169</v>
      </c>
      <c r="F9" s="77">
        <v>11886</v>
      </c>
      <c r="G9" s="94">
        <v>56167</v>
      </c>
      <c r="H9" s="94">
        <v>13518</v>
      </c>
      <c r="I9" s="82">
        <v>0.24067512952445386</v>
      </c>
      <c r="J9" s="82">
        <v>0.31181233132655178</v>
      </c>
      <c r="K9" s="82">
        <v>0.21161892214289529</v>
      </c>
      <c r="L9" s="82">
        <v>0.27416787765552558</v>
      </c>
      <c r="M9" s="73">
        <v>829</v>
      </c>
      <c r="N9" s="87">
        <v>34.810615199034984</v>
      </c>
      <c r="O9" s="87">
        <v>4.4604232823757464</v>
      </c>
      <c r="P9" s="77">
        <v>265</v>
      </c>
      <c r="Q9" s="94">
        <v>1096</v>
      </c>
      <c r="R9" s="94">
        <v>302</v>
      </c>
      <c r="S9" s="82">
        <v>0.27554744525547448</v>
      </c>
      <c r="T9" s="82">
        <v>0.36429433051869725</v>
      </c>
      <c r="U9" s="82">
        <v>0.24178832116788321</v>
      </c>
      <c r="V9" s="82">
        <v>0.31966224366706875</v>
      </c>
      <c r="W9" s="73">
        <v>715</v>
      </c>
      <c r="X9" s="87">
        <v>39.372714486638536</v>
      </c>
      <c r="Y9" s="87">
        <v>4.3561926532057438</v>
      </c>
      <c r="Z9" s="77">
        <v>127</v>
      </c>
      <c r="AA9" s="94">
        <v>926</v>
      </c>
      <c r="AB9" s="94">
        <v>149</v>
      </c>
      <c r="AC9" s="82">
        <v>0.16090712742980562</v>
      </c>
      <c r="AD9" s="82">
        <v>0.20839160839160839</v>
      </c>
      <c r="AE9" s="82">
        <v>0.13714902807775378</v>
      </c>
      <c r="AF9" s="82">
        <v>0.17762237762237762</v>
      </c>
    </row>
    <row r="10" spans="1:32" x14ac:dyDescent="0.35">
      <c r="A10" s="190"/>
      <c r="B10" s="119">
        <v>2014</v>
      </c>
      <c r="C10" s="73">
        <v>43991</v>
      </c>
      <c r="D10" s="87">
        <v>34.972312518469685</v>
      </c>
      <c r="E10" s="87">
        <v>4.7368867305401778</v>
      </c>
      <c r="F10" s="77">
        <v>11962</v>
      </c>
      <c r="G10" s="94">
        <v>59445</v>
      </c>
      <c r="H10" s="94">
        <v>13600</v>
      </c>
      <c r="I10" s="82">
        <v>0.22878290857094793</v>
      </c>
      <c r="J10" s="82">
        <v>0.30915414516605672</v>
      </c>
      <c r="K10" s="82">
        <v>0.20122802590629993</v>
      </c>
      <c r="L10" s="82">
        <v>0.27191925621149782</v>
      </c>
      <c r="M10" s="73">
        <v>765</v>
      </c>
      <c r="N10" s="87">
        <v>34.749019607843138</v>
      </c>
      <c r="O10" s="87">
        <v>4.4919407518988761</v>
      </c>
      <c r="P10" s="77">
        <v>260</v>
      </c>
      <c r="Q10" s="94">
        <v>1058</v>
      </c>
      <c r="R10" s="94">
        <v>283</v>
      </c>
      <c r="S10" s="82">
        <v>0.26748582230623819</v>
      </c>
      <c r="T10" s="82">
        <v>0.36993464052287583</v>
      </c>
      <c r="U10" s="82">
        <v>0.24574669187145556</v>
      </c>
      <c r="V10" s="82">
        <v>0.33986928104575165</v>
      </c>
      <c r="W10" s="73">
        <v>653</v>
      </c>
      <c r="X10" s="87">
        <v>39.106317411402159</v>
      </c>
      <c r="Y10" s="87">
        <v>4.7354780200087969</v>
      </c>
      <c r="Z10" s="77">
        <v>111</v>
      </c>
      <c r="AA10" s="94">
        <v>890</v>
      </c>
      <c r="AB10" s="94">
        <v>145</v>
      </c>
      <c r="AC10" s="82">
        <v>0.16292134831460675</v>
      </c>
      <c r="AD10" s="82">
        <v>0.222052067381317</v>
      </c>
      <c r="AE10" s="82">
        <v>0.12471910112359551</v>
      </c>
      <c r="AF10" s="82">
        <v>0.16998468606431852</v>
      </c>
    </row>
    <row r="11" spans="1:32" x14ac:dyDescent="0.35">
      <c r="A11" s="190"/>
      <c r="B11" s="119">
        <v>2013</v>
      </c>
      <c r="C11" s="73">
        <v>44079</v>
      </c>
      <c r="D11" s="87">
        <v>34.950611402255042</v>
      </c>
      <c r="E11" s="87">
        <v>4.7295309503281162</v>
      </c>
      <c r="F11" s="77">
        <v>11751</v>
      </c>
      <c r="G11" s="94">
        <v>61285</v>
      </c>
      <c r="H11" s="94">
        <v>13493</v>
      </c>
      <c r="I11" s="82">
        <v>0.22016806722689075</v>
      </c>
      <c r="J11" s="82">
        <v>0.30610948524240567</v>
      </c>
      <c r="K11" s="82">
        <v>0.19174349351391043</v>
      </c>
      <c r="L11" s="82">
        <v>0.26658953243040906</v>
      </c>
      <c r="M11" s="73">
        <v>655</v>
      </c>
      <c r="N11" s="87">
        <v>34.688549618320607</v>
      </c>
      <c r="O11" s="87">
        <v>4.6643792485448241</v>
      </c>
      <c r="P11" s="77">
        <v>197</v>
      </c>
      <c r="Q11" s="94">
        <v>905</v>
      </c>
      <c r="R11" s="94">
        <v>229</v>
      </c>
      <c r="S11" s="82">
        <v>0.25303867403314917</v>
      </c>
      <c r="T11" s="82">
        <v>0.34961832061068704</v>
      </c>
      <c r="U11" s="82">
        <v>0.21767955801104971</v>
      </c>
      <c r="V11" s="82">
        <v>0.30076335877862598</v>
      </c>
      <c r="W11" s="73">
        <v>645</v>
      </c>
      <c r="X11" s="87">
        <v>38.854003139717427</v>
      </c>
      <c r="Y11" s="87">
        <v>4.7627252155459363</v>
      </c>
      <c r="Z11" s="77">
        <v>114</v>
      </c>
      <c r="AA11" s="94">
        <v>894</v>
      </c>
      <c r="AB11" s="94">
        <v>148</v>
      </c>
      <c r="AC11" s="82">
        <v>0.16554809843400448</v>
      </c>
      <c r="AD11" s="82">
        <v>0.22945736434108527</v>
      </c>
      <c r="AE11" s="82">
        <v>0.12751677852348994</v>
      </c>
      <c r="AF11" s="82">
        <v>0.17674418604651163</v>
      </c>
    </row>
    <row r="12" spans="1:32" x14ac:dyDescent="0.35">
      <c r="A12" s="190"/>
      <c r="B12" s="119">
        <v>2012</v>
      </c>
      <c r="C12" s="73">
        <v>44244</v>
      </c>
      <c r="D12" s="87">
        <v>34.921164451677065</v>
      </c>
      <c r="E12" s="87">
        <v>4.7180254899874869</v>
      </c>
      <c r="F12" s="77">
        <v>11503</v>
      </c>
      <c r="G12" s="94">
        <v>63730</v>
      </c>
      <c r="H12" s="94">
        <v>13233</v>
      </c>
      <c r="I12" s="82">
        <v>0.20764161305507611</v>
      </c>
      <c r="J12" s="82">
        <v>0.29909140222403036</v>
      </c>
      <c r="K12" s="82">
        <v>0.18049584183273185</v>
      </c>
      <c r="L12" s="82">
        <v>0.25999005514872076</v>
      </c>
      <c r="M12" s="73">
        <v>651</v>
      </c>
      <c r="N12" s="87">
        <v>34.89861751152074</v>
      </c>
      <c r="O12" s="87">
        <v>4.5789387543813351</v>
      </c>
      <c r="P12" s="77">
        <v>204</v>
      </c>
      <c r="Q12" s="94">
        <v>943</v>
      </c>
      <c r="R12" s="94">
        <v>229</v>
      </c>
      <c r="S12" s="82">
        <v>0.24284199363732767</v>
      </c>
      <c r="T12" s="82">
        <v>0.35176651305683565</v>
      </c>
      <c r="U12" s="82">
        <v>0.21633085896076351</v>
      </c>
      <c r="V12" s="82">
        <v>0.31336405529953915</v>
      </c>
      <c r="W12" s="73">
        <v>647</v>
      </c>
      <c r="X12" s="87">
        <v>39.425897035881434</v>
      </c>
      <c r="Y12" s="87">
        <v>4.517038312408201</v>
      </c>
      <c r="Z12" s="77">
        <v>110</v>
      </c>
      <c r="AA12" s="94">
        <v>923</v>
      </c>
      <c r="AB12" s="94">
        <v>139</v>
      </c>
      <c r="AC12" s="82">
        <v>0.15059588299024917</v>
      </c>
      <c r="AD12" s="82">
        <v>0.21483771251931993</v>
      </c>
      <c r="AE12" s="82">
        <v>0.11917659804983749</v>
      </c>
      <c r="AF12" s="82">
        <v>0.17001545595054096</v>
      </c>
    </row>
    <row r="13" spans="1:32" x14ac:dyDescent="0.35">
      <c r="A13" s="190"/>
      <c r="B13" s="119">
        <v>2011</v>
      </c>
      <c r="C13" s="73">
        <v>45256</v>
      </c>
      <c r="D13" s="87">
        <v>34.955519710093689</v>
      </c>
      <c r="E13" s="87">
        <v>4.7065971070319534</v>
      </c>
      <c r="F13" s="77">
        <v>11518</v>
      </c>
      <c r="G13" s="94">
        <v>66846</v>
      </c>
      <c r="H13" s="94">
        <v>13211</v>
      </c>
      <c r="I13" s="82">
        <v>0.19763336624480149</v>
      </c>
      <c r="J13" s="82">
        <v>0.29191709386600673</v>
      </c>
      <c r="K13" s="82">
        <v>0.17230649552703228</v>
      </c>
      <c r="L13" s="82">
        <v>0.25450768958812092</v>
      </c>
      <c r="M13" s="73">
        <v>550</v>
      </c>
      <c r="N13" s="87">
        <v>34.907272727272726</v>
      </c>
      <c r="O13" s="87">
        <v>4.7371397026036091</v>
      </c>
      <c r="P13" s="77">
        <v>176</v>
      </c>
      <c r="Q13" s="94">
        <v>842</v>
      </c>
      <c r="R13" s="94">
        <v>195</v>
      </c>
      <c r="S13" s="82">
        <v>0.23159144893111638</v>
      </c>
      <c r="T13" s="82">
        <v>0.35454545454545455</v>
      </c>
      <c r="U13" s="82">
        <v>0.20902612826603326</v>
      </c>
      <c r="V13" s="82">
        <v>0.32</v>
      </c>
      <c r="W13" s="73">
        <v>590</v>
      </c>
      <c r="X13" s="87">
        <v>39.523972602739725</v>
      </c>
      <c r="Y13" s="87">
        <v>4.2771422541532544</v>
      </c>
      <c r="Z13" s="77">
        <v>113</v>
      </c>
      <c r="AA13" s="94">
        <v>896</v>
      </c>
      <c r="AB13" s="94">
        <v>132</v>
      </c>
      <c r="AC13" s="82">
        <v>0.14732142857142858</v>
      </c>
      <c r="AD13" s="82">
        <v>0.22372881355932203</v>
      </c>
      <c r="AE13" s="82">
        <v>0.12611607142857142</v>
      </c>
      <c r="AF13" s="82">
        <v>0.19152542372881357</v>
      </c>
    </row>
    <row r="14" spans="1:32" x14ac:dyDescent="0.35">
      <c r="A14" s="190"/>
      <c r="B14" s="119">
        <v>2010</v>
      </c>
      <c r="C14" s="73">
        <v>43900</v>
      </c>
      <c r="D14" s="87">
        <v>35.051776765375855</v>
      </c>
      <c r="E14" s="87">
        <v>4.6803016456832518</v>
      </c>
      <c r="F14" s="77">
        <v>11294</v>
      </c>
      <c r="G14" s="94">
        <v>66196</v>
      </c>
      <c r="H14" s="94">
        <v>12893</v>
      </c>
      <c r="I14" s="82">
        <v>0.19477007674179708</v>
      </c>
      <c r="J14" s="82">
        <v>0.29369020501138954</v>
      </c>
      <c r="K14" s="82">
        <v>0.17061453864281831</v>
      </c>
      <c r="L14" s="82">
        <v>0.25726651480637813</v>
      </c>
      <c r="M14" s="73">
        <v>431</v>
      </c>
      <c r="N14" s="87">
        <v>35.403712296983755</v>
      </c>
      <c r="O14" s="87">
        <v>4.4974223244608513</v>
      </c>
      <c r="P14" s="77">
        <v>137</v>
      </c>
      <c r="Q14" s="94">
        <v>685</v>
      </c>
      <c r="R14" s="94">
        <v>148</v>
      </c>
      <c r="S14" s="82">
        <v>0.21605839416058395</v>
      </c>
      <c r="T14" s="82">
        <v>0.3433874709976798</v>
      </c>
      <c r="U14" s="82">
        <v>0.2</v>
      </c>
      <c r="V14" s="82">
        <v>0.31786542923433875</v>
      </c>
      <c r="W14" s="73">
        <v>534</v>
      </c>
      <c r="X14" s="87">
        <v>39.99619771863118</v>
      </c>
      <c r="Y14" s="87">
        <v>3.8081342785333474</v>
      </c>
      <c r="Z14" s="77">
        <v>71</v>
      </c>
      <c r="AA14" s="94">
        <v>796</v>
      </c>
      <c r="AB14" s="94">
        <v>86</v>
      </c>
      <c r="AC14" s="82">
        <v>0.10804020100502512</v>
      </c>
      <c r="AD14" s="82">
        <v>0.16104868913857678</v>
      </c>
      <c r="AE14" s="82">
        <v>8.9195979899497485E-2</v>
      </c>
      <c r="AF14" s="82">
        <v>0.13295880149812733</v>
      </c>
    </row>
    <row r="15" spans="1:32" x14ac:dyDescent="0.35">
      <c r="A15" s="190"/>
      <c r="B15" s="119">
        <v>2009</v>
      </c>
      <c r="C15" s="73">
        <v>42100</v>
      </c>
      <c r="D15" s="87">
        <v>35.04211401425178</v>
      </c>
      <c r="E15" s="87">
        <v>4.6409627447763722</v>
      </c>
      <c r="F15" s="77">
        <v>10614</v>
      </c>
      <c r="G15" s="94">
        <v>65885</v>
      </c>
      <c r="H15" s="94">
        <v>12275</v>
      </c>
      <c r="I15" s="82">
        <v>0.18630947863701905</v>
      </c>
      <c r="J15" s="82">
        <v>0.29156769596199528</v>
      </c>
      <c r="K15" s="82">
        <v>0.16109888441982242</v>
      </c>
      <c r="L15" s="82">
        <v>0.25211401425178148</v>
      </c>
      <c r="M15" s="73">
        <v>359</v>
      </c>
      <c r="N15" s="87">
        <v>35.640668523676879</v>
      </c>
      <c r="O15" s="87">
        <v>4.5231211151940238</v>
      </c>
      <c r="P15" s="77">
        <v>114</v>
      </c>
      <c r="Q15" s="94">
        <v>596</v>
      </c>
      <c r="R15" s="94">
        <v>131</v>
      </c>
      <c r="S15" s="82">
        <v>0.21979865771812079</v>
      </c>
      <c r="T15" s="82">
        <v>0.36490250696378829</v>
      </c>
      <c r="U15" s="82">
        <v>0.1912751677852349</v>
      </c>
      <c r="V15" s="82">
        <v>0.31754874651810583</v>
      </c>
      <c r="W15" s="73">
        <v>444</v>
      </c>
      <c r="X15" s="87">
        <v>39.600917431192663</v>
      </c>
      <c r="Y15" s="87">
        <v>3.7172297915864223</v>
      </c>
      <c r="Z15" s="77">
        <v>70</v>
      </c>
      <c r="AA15" s="94">
        <v>695</v>
      </c>
      <c r="AB15" s="94">
        <v>92</v>
      </c>
      <c r="AC15" s="82">
        <v>0.13237410071942446</v>
      </c>
      <c r="AD15" s="82">
        <v>0.2072072072072072</v>
      </c>
      <c r="AE15" s="82">
        <v>0.10071942446043165</v>
      </c>
      <c r="AF15" s="82">
        <v>0.15765765765765766</v>
      </c>
    </row>
    <row r="16" spans="1:32" x14ac:dyDescent="0.35">
      <c r="A16" s="190"/>
      <c r="B16" s="119">
        <v>2008</v>
      </c>
      <c r="C16" s="73">
        <v>38998</v>
      </c>
      <c r="D16" s="87">
        <v>35.139545617723989</v>
      </c>
      <c r="E16" s="87">
        <v>4.6005543783819416</v>
      </c>
      <c r="F16" s="77">
        <v>9956</v>
      </c>
      <c r="G16" s="94">
        <v>62829</v>
      </c>
      <c r="H16" s="94">
        <v>10708</v>
      </c>
      <c r="I16" s="82">
        <v>0.1704308519950978</v>
      </c>
      <c r="J16" s="82">
        <v>0.27457818349658958</v>
      </c>
      <c r="K16" s="82">
        <v>0.15846185678587912</v>
      </c>
      <c r="L16" s="82">
        <v>0.25529514334068415</v>
      </c>
      <c r="M16" s="73">
        <v>246</v>
      </c>
      <c r="N16" s="87">
        <v>35.691056910569102</v>
      </c>
      <c r="O16" s="87">
        <v>4.4986539654463567</v>
      </c>
      <c r="P16" s="77">
        <v>70</v>
      </c>
      <c r="Q16" s="94">
        <v>394</v>
      </c>
      <c r="R16" s="94">
        <v>68</v>
      </c>
      <c r="S16" s="82">
        <v>0.17258883248730963</v>
      </c>
      <c r="T16" s="82">
        <v>0.27642276422764228</v>
      </c>
      <c r="U16" s="82">
        <v>0.17766497461928935</v>
      </c>
      <c r="V16" s="82">
        <v>0.28455284552845528</v>
      </c>
      <c r="W16" s="73">
        <v>402</v>
      </c>
      <c r="X16" s="87">
        <v>39.48628428927681</v>
      </c>
      <c r="Y16" s="87">
        <v>3.8494662529882384</v>
      </c>
      <c r="Z16" s="77">
        <v>65</v>
      </c>
      <c r="AA16" s="94">
        <v>660</v>
      </c>
      <c r="AB16" s="94">
        <v>69</v>
      </c>
      <c r="AC16" s="82">
        <v>0.10454545454545454</v>
      </c>
      <c r="AD16" s="82">
        <v>0.17164179104477612</v>
      </c>
      <c r="AE16" s="82">
        <v>9.8484848484848481E-2</v>
      </c>
      <c r="AF16" s="82">
        <v>0.16169154228855723</v>
      </c>
    </row>
    <row r="17" spans="1:32" x14ac:dyDescent="0.35">
      <c r="A17" s="190"/>
      <c r="B17" s="119">
        <v>2007</v>
      </c>
      <c r="C17" s="73">
        <v>35629</v>
      </c>
      <c r="D17" s="87">
        <v>35.159055825310844</v>
      </c>
      <c r="E17" s="87">
        <v>4.5466808912967496</v>
      </c>
      <c r="F17" s="77">
        <v>8978</v>
      </c>
      <c r="G17" s="94">
        <v>59057</v>
      </c>
      <c r="H17" s="94">
        <v>9959</v>
      </c>
      <c r="I17" s="82">
        <v>0.1686336928729871</v>
      </c>
      <c r="J17" s="82">
        <v>0.27951949254820513</v>
      </c>
      <c r="K17" s="82">
        <v>0.15202262221243884</v>
      </c>
      <c r="L17" s="82">
        <v>0.25198574195178086</v>
      </c>
      <c r="M17" s="73">
        <v>187</v>
      </c>
      <c r="N17" s="87">
        <v>36.481283422459896</v>
      </c>
      <c r="O17" s="87">
        <v>4.0177976327918046</v>
      </c>
      <c r="P17" s="77">
        <v>57</v>
      </c>
      <c r="Q17" s="94">
        <v>327</v>
      </c>
      <c r="R17" s="94">
        <v>58</v>
      </c>
      <c r="S17" s="82">
        <v>0.17737003058103976</v>
      </c>
      <c r="T17" s="82">
        <v>0.31016042780748665</v>
      </c>
      <c r="U17" s="82">
        <v>0.1743119266055046</v>
      </c>
      <c r="V17" s="82">
        <v>0.30481283422459893</v>
      </c>
      <c r="W17" s="73">
        <v>247</v>
      </c>
      <c r="X17" s="87">
        <v>39.15352697095436</v>
      </c>
      <c r="Y17" s="87">
        <v>3.7722064501276384</v>
      </c>
      <c r="Z17" s="77">
        <v>49</v>
      </c>
      <c r="AA17" s="94">
        <v>419</v>
      </c>
      <c r="AB17" s="94">
        <v>57</v>
      </c>
      <c r="AC17" s="82">
        <v>0.13603818615751789</v>
      </c>
      <c r="AD17" s="82">
        <v>0.23076923076923078</v>
      </c>
      <c r="AE17" s="82">
        <v>0.11694510739856802</v>
      </c>
      <c r="AF17" s="82">
        <v>0.19838056680161945</v>
      </c>
    </row>
    <row r="18" spans="1:32" x14ac:dyDescent="0.35">
      <c r="A18" s="190"/>
      <c r="B18" s="119">
        <v>2006</v>
      </c>
      <c r="C18" s="73">
        <v>33703</v>
      </c>
      <c r="D18" s="87">
        <v>35.003619855799187</v>
      </c>
      <c r="E18" s="87">
        <v>4.4994454763804113</v>
      </c>
      <c r="F18" s="77">
        <v>8256</v>
      </c>
      <c r="G18" s="94">
        <v>56490</v>
      </c>
      <c r="H18" s="94">
        <v>9314</v>
      </c>
      <c r="I18" s="82">
        <v>0.16487873959992919</v>
      </c>
      <c r="J18" s="82">
        <v>0.27635522060350709</v>
      </c>
      <c r="K18" s="82">
        <v>0.14614976101964949</v>
      </c>
      <c r="L18" s="82">
        <v>0.24496335637777053</v>
      </c>
      <c r="M18" s="73">
        <v>144</v>
      </c>
      <c r="N18" s="87">
        <v>36.284722222222221</v>
      </c>
      <c r="O18" s="87">
        <v>4.1393491075228876</v>
      </c>
      <c r="P18" s="77">
        <v>44</v>
      </c>
      <c r="Q18" s="94">
        <v>266</v>
      </c>
      <c r="R18" s="94">
        <v>45</v>
      </c>
      <c r="S18" s="82">
        <v>0.16917293233082706</v>
      </c>
      <c r="T18" s="82">
        <v>0.3125</v>
      </c>
      <c r="U18" s="82">
        <v>0.16541353383458646</v>
      </c>
      <c r="V18" s="82">
        <v>0.30555555555555558</v>
      </c>
      <c r="W18" s="73">
        <v>324</v>
      </c>
      <c r="X18" s="87">
        <v>38.229323308270679</v>
      </c>
      <c r="Y18" s="87">
        <v>4.6763728948687051</v>
      </c>
      <c r="Z18" s="77">
        <v>40</v>
      </c>
      <c r="AA18" s="94">
        <v>536</v>
      </c>
      <c r="AB18" s="94">
        <v>48</v>
      </c>
      <c r="AC18" s="82">
        <v>8.9552238805970144E-2</v>
      </c>
      <c r="AD18" s="82">
        <v>0.14814814814814814</v>
      </c>
      <c r="AE18" s="82">
        <v>7.4626865671641784E-2</v>
      </c>
      <c r="AF18" s="82">
        <v>0.12345679012345678</v>
      </c>
    </row>
    <row r="19" spans="1:32" x14ac:dyDescent="0.35">
      <c r="A19" s="190"/>
      <c r="B19" s="119">
        <v>2005</v>
      </c>
      <c r="C19" s="73">
        <v>31257</v>
      </c>
      <c r="D19" s="87">
        <v>34.873488193511228</v>
      </c>
      <c r="E19" s="87">
        <v>4.50268071542326</v>
      </c>
      <c r="F19" s="77">
        <v>7242</v>
      </c>
      <c r="G19" s="94">
        <v>51961</v>
      </c>
      <c r="H19" s="94">
        <v>8121</v>
      </c>
      <c r="I19" s="82">
        <v>0.15629029464405997</v>
      </c>
      <c r="J19" s="82">
        <v>0.25981380170841734</v>
      </c>
      <c r="K19" s="82">
        <v>0.13937376109004831</v>
      </c>
      <c r="L19" s="82">
        <v>0.23169210096938286</v>
      </c>
      <c r="M19" s="73">
        <v>129</v>
      </c>
      <c r="N19" s="87">
        <v>35.984496124031011</v>
      </c>
      <c r="O19" s="87">
        <v>4.2699318225663525</v>
      </c>
      <c r="P19" s="77">
        <v>40</v>
      </c>
      <c r="Q19" s="94">
        <v>221</v>
      </c>
      <c r="R19" s="94">
        <v>44</v>
      </c>
      <c r="S19" s="82">
        <v>0.19909502262443438</v>
      </c>
      <c r="T19" s="82">
        <v>0.34108527131782945</v>
      </c>
      <c r="U19" s="82">
        <v>0.18099547511312217</v>
      </c>
      <c r="V19" s="82">
        <v>0.31007751937984496</v>
      </c>
      <c r="W19" s="73">
        <v>333</v>
      </c>
      <c r="X19" s="87">
        <v>38.974842767295598</v>
      </c>
      <c r="Y19" s="87">
        <v>4.1397743771269582</v>
      </c>
      <c r="Z19" s="77">
        <v>46</v>
      </c>
      <c r="AA19" s="94">
        <v>567</v>
      </c>
      <c r="AB19" s="94">
        <v>53</v>
      </c>
      <c r="AC19" s="82">
        <v>9.3474426807760136E-2</v>
      </c>
      <c r="AD19" s="82">
        <v>0.15915915915915915</v>
      </c>
      <c r="AE19" s="82">
        <v>8.1128747795414458E-2</v>
      </c>
      <c r="AF19" s="82">
        <v>0.13813813813813813</v>
      </c>
    </row>
    <row r="20" spans="1:32" x14ac:dyDescent="0.35">
      <c r="A20" s="190"/>
      <c r="B20" s="119">
        <v>2004</v>
      </c>
      <c r="C20" s="73">
        <v>29728</v>
      </c>
      <c r="D20" s="87">
        <v>34.732943076301979</v>
      </c>
      <c r="E20" s="87">
        <v>4.5414184977970269</v>
      </c>
      <c r="F20" s="77">
        <v>6655</v>
      </c>
      <c r="G20" s="94">
        <v>50128</v>
      </c>
      <c r="H20" s="94">
        <v>7495</v>
      </c>
      <c r="I20" s="82">
        <v>0.14951723587615703</v>
      </c>
      <c r="J20" s="82">
        <v>0.25211921420882671</v>
      </c>
      <c r="K20" s="82">
        <v>0.13276013405681455</v>
      </c>
      <c r="L20" s="82">
        <v>0.22386302475780409</v>
      </c>
      <c r="M20" s="73">
        <v>72</v>
      </c>
      <c r="N20" s="87">
        <v>35.722222222222221</v>
      </c>
      <c r="O20" s="87">
        <v>4.9643792893366809</v>
      </c>
      <c r="P20" s="77">
        <v>15</v>
      </c>
      <c r="Q20" s="94">
        <v>122</v>
      </c>
      <c r="R20" s="94">
        <v>16</v>
      </c>
      <c r="S20" s="82">
        <v>0.13114754098360656</v>
      </c>
      <c r="T20" s="82">
        <v>0.22222222222222221</v>
      </c>
      <c r="U20" s="82">
        <v>0.12295081967213115</v>
      </c>
      <c r="V20" s="82">
        <v>0.20833333333333334</v>
      </c>
      <c r="W20" s="73">
        <v>279</v>
      </c>
      <c r="X20" s="87">
        <v>37.773584905660378</v>
      </c>
      <c r="Y20" s="87">
        <v>5.232126842823563</v>
      </c>
      <c r="Z20" s="77">
        <v>35</v>
      </c>
      <c r="AA20" s="94">
        <v>456</v>
      </c>
      <c r="AB20" s="94">
        <v>41</v>
      </c>
      <c r="AC20" s="82">
        <v>8.9912280701754388E-2</v>
      </c>
      <c r="AD20" s="82">
        <v>0.14695340501792115</v>
      </c>
      <c r="AE20" s="82">
        <v>7.6754385964912283E-2</v>
      </c>
      <c r="AF20" s="82">
        <v>0.12544802867383512</v>
      </c>
    </row>
    <row r="21" spans="1:32" x14ac:dyDescent="0.35">
      <c r="A21" s="190"/>
      <c r="B21" s="119">
        <v>2003</v>
      </c>
      <c r="C21" s="73">
        <v>27532</v>
      </c>
      <c r="D21" s="87">
        <v>34.500726638569972</v>
      </c>
      <c r="E21" s="87">
        <v>4.4607762099997075</v>
      </c>
      <c r="F21" s="77">
        <v>6379</v>
      </c>
      <c r="G21" s="94">
        <v>48318</v>
      </c>
      <c r="H21" s="94">
        <v>7131</v>
      </c>
      <c r="I21" s="82">
        <v>0.14758475102446295</v>
      </c>
      <c r="J21" s="82">
        <v>0.25900770013075691</v>
      </c>
      <c r="K21" s="82">
        <v>0.13202119293017095</v>
      </c>
      <c r="L21" s="82">
        <v>0.23169402876652623</v>
      </c>
      <c r="M21" s="73">
        <v>67</v>
      </c>
      <c r="N21" s="87">
        <v>35.985074626865675</v>
      </c>
      <c r="O21" s="87">
        <v>4.1948530556635601</v>
      </c>
      <c r="P21" s="77">
        <v>19</v>
      </c>
      <c r="Q21" s="94">
        <v>117</v>
      </c>
      <c r="R21" s="94">
        <v>22</v>
      </c>
      <c r="S21" s="82">
        <v>0.18803418803418803</v>
      </c>
      <c r="T21" s="82">
        <v>0.32835820895522388</v>
      </c>
      <c r="U21" s="82">
        <v>0.1623931623931624</v>
      </c>
      <c r="V21" s="82">
        <v>0.28358208955223879</v>
      </c>
      <c r="W21" s="73">
        <v>274</v>
      </c>
      <c r="X21" s="87">
        <v>37.84647302904564</v>
      </c>
      <c r="Y21" s="87">
        <v>4.0110425906751832</v>
      </c>
      <c r="Z21" s="77">
        <v>29</v>
      </c>
      <c r="AA21" s="94">
        <v>442</v>
      </c>
      <c r="AB21" s="94">
        <v>33</v>
      </c>
      <c r="AC21" s="82">
        <v>7.4660633484162894E-2</v>
      </c>
      <c r="AD21" s="82">
        <v>0.12043795620437957</v>
      </c>
      <c r="AE21" s="82">
        <v>6.561085972850679E-2</v>
      </c>
      <c r="AF21" s="82">
        <v>0.10583941605839416</v>
      </c>
    </row>
    <row r="22" spans="1:32" x14ac:dyDescent="0.35">
      <c r="A22" s="190"/>
      <c r="B22" s="119">
        <v>2002</v>
      </c>
      <c r="C22" s="73">
        <v>26943</v>
      </c>
      <c r="D22" s="87">
        <v>34.384175546727064</v>
      </c>
      <c r="E22" s="87">
        <v>4.4678579388771729</v>
      </c>
      <c r="F22" s="77">
        <v>6151</v>
      </c>
      <c r="G22" s="94">
        <v>48322</v>
      </c>
      <c r="H22" s="94">
        <v>6785</v>
      </c>
      <c r="I22" s="82">
        <v>0.14041223459293903</v>
      </c>
      <c r="J22" s="82">
        <v>0.25182793304383327</v>
      </c>
      <c r="K22" s="82">
        <v>0.1272919167253011</v>
      </c>
      <c r="L22" s="82">
        <v>0.22829677467245668</v>
      </c>
      <c r="M22" s="73">
        <v>68</v>
      </c>
      <c r="N22" s="87">
        <v>36.397058823529413</v>
      </c>
      <c r="O22" s="87">
        <v>4.0151906623924125</v>
      </c>
      <c r="P22" s="77">
        <v>15</v>
      </c>
      <c r="Q22" s="94">
        <v>109</v>
      </c>
      <c r="R22" s="94">
        <v>17</v>
      </c>
      <c r="S22" s="82">
        <v>0.15596330275229359</v>
      </c>
      <c r="T22" s="82">
        <v>0.25</v>
      </c>
      <c r="U22" s="82">
        <v>0.13761467889908258</v>
      </c>
      <c r="V22" s="82">
        <v>0.22058823529411764</v>
      </c>
      <c r="W22" s="73">
        <v>265</v>
      </c>
      <c r="X22" s="87">
        <v>38.178010471204189</v>
      </c>
      <c r="Y22" s="87">
        <v>4.2916866209272913</v>
      </c>
      <c r="Z22" s="77">
        <v>28</v>
      </c>
      <c r="AA22" s="94">
        <v>434</v>
      </c>
      <c r="AB22" s="94">
        <v>34</v>
      </c>
      <c r="AC22" s="82">
        <v>7.8341013824884786E-2</v>
      </c>
      <c r="AD22" s="82">
        <v>0.12830188679245283</v>
      </c>
      <c r="AE22" s="82">
        <v>6.4516129032258063E-2</v>
      </c>
      <c r="AF22" s="82">
        <v>0.10566037735849057</v>
      </c>
    </row>
    <row r="23" spans="1:32" x14ac:dyDescent="0.35">
      <c r="A23" s="190"/>
      <c r="B23" s="119">
        <v>2001</v>
      </c>
      <c r="C23" s="73">
        <v>25369</v>
      </c>
      <c r="D23" s="87">
        <v>34.164675263220161</v>
      </c>
      <c r="E23" s="87">
        <v>4.468970691975378</v>
      </c>
      <c r="F23" s="77">
        <v>5617</v>
      </c>
      <c r="G23" s="94">
        <v>48151</v>
      </c>
      <c r="H23" s="94">
        <v>6125</v>
      </c>
      <c r="I23" s="82">
        <v>0.12720400407052812</v>
      </c>
      <c r="J23" s="82">
        <v>0.24143639875438527</v>
      </c>
      <c r="K23" s="82">
        <v>0.11665385973292351</v>
      </c>
      <c r="L23" s="82">
        <v>0.22141195947810319</v>
      </c>
      <c r="M23" s="73">
        <v>31</v>
      </c>
      <c r="N23" s="87">
        <v>36.548387096774192</v>
      </c>
      <c r="O23" s="87">
        <v>3.2212871568567665</v>
      </c>
      <c r="P23" s="80" t="s">
        <v>181</v>
      </c>
      <c r="Q23" s="94">
        <v>58</v>
      </c>
      <c r="R23" s="94">
        <v>7</v>
      </c>
      <c r="S23" s="82">
        <v>0.1206896551724138</v>
      </c>
      <c r="T23" s="82">
        <v>0.22580645161290322</v>
      </c>
      <c r="U23" s="84" t="s">
        <v>182</v>
      </c>
      <c r="V23" s="84" t="s">
        <v>182</v>
      </c>
      <c r="W23" s="73">
        <v>329</v>
      </c>
      <c r="X23" s="87">
        <v>38.136000000000003</v>
      </c>
      <c r="Y23" s="87">
        <v>4.4060758050673572</v>
      </c>
      <c r="Z23" s="77">
        <v>34</v>
      </c>
      <c r="AA23" s="94">
        <v>581</v>
      </c>
      <c r="AB23" s="94">
        <v>39</v>
      </c>
      <c r="AC23" s="82">
        <v>6.7125645438898457E-2</v>
      </c>
      <c r="AD23" s="82">
        <v>0.11854103343465046</v>
      </c>
      <c r="AE23" s="82">
        <v>5.8519793459552494E-2</v>
      </c>
      <c r="AF23" s="82">
        <v>0.10334346504559271</v>
      </c>
    </row>
    <row r="24" spans="1:32" x14ac:dyDescent="0.35">
      <c r="A24" s="190"/>
      <c r="B24" s="119">
        <v>2000</v>
      </c>
      <c r="C24" s="73">
        <v>24210</v>
      </c>
      <c r="D24" s="87">
        <v>34.084676419538802</v>
      </c>
      <c r="E24" s="87">
        <v>4.5639585066075856</v>
      </c>
      <c r="F24" s="77">
        <v>5202</v>
      </c>
      <c r="G24" s="94">
        <v>46925</v>
      </c>
      <c r="H24" s="94">
        <v>5684</v>
      </c>
      <c r="I24" s="82">
        <v>0.12112946190729888</v>
      </c>
      <c r="J24" s="82">
        <v>0.23477901693515077</v>
      </c>
      <c r="K24" s="82">
        <v>0.11085775173148642</v>
      </c>
      <c r="L24" s="82">
        <v>0.21486988847583643</v>
      </c>
      <c r="M24" s="73">
        <v>27</v>
      </c>
      <c r="N24" s="87">
        <v>35.111111111111114</v>
      </c>
      <c r="O24" s="87">
        <v>4.4499965321112755</v>
      </c>
      <c r="P24" s="77">
        <v>9</v>
      </c>
      <c r="Q24" s="94">
        <v>53</v>
      </c>
      <c r="R24" s="94">
        <v>11</v>
      </c>
      <c r="S24" s="82">
        <v>0.20754716981132076</v>
      </c>
      <c r="T24" s="82">
        <v>0.40740740740740738</v>
      </c>
      <c r="U24" s="82">
        <v>0.16981132075471697</v>
      </c>
      <c r="V24" s="82">
        <v>0.33333333333333331</v>
      </c>
      <c r="W24" s="73">
        <v>283</v>
      </c>
      <c r="X24" s="87">
        <v>37.834645669291341</v>
      </c>
      <c r="Y24" s="87">
        <v>4.3738013512591802</v>
      </c>
      <c r="Z24" s="77">
        <v>17</v>
      </c>
      <c r="AA24" s="94">
        <v>477</v>
      </c>
      <c r="AB24" s="94">
        <v>25</v>
      </c>
      <c r="AC24" s="82">
        <v>5.2410901467505239E-2</v>
      </c>
      <c r="AD24" s="82">
        <v>8.8339222614840993E-2</v>
      </c>
      <c r="AE24" s="82">
        <v>3.5639412997903561E-2</v>
      </c>
      <c r="AF24" s="82">
        <v>6.0070671378091869E-2</v>
      </c>
    </row>
    <row r="25" spans="1:32" x14ac:dyDescent="0.35">
      <c r="A25" s="189" t="s">
        <v>156</v>
      </c>
      <c r="B25" s="119">
        <v>2018</v>
      </c>
      <c r="C25" s="73">
        <v>20792</v>
      </c>
      <c r="D25" s="87">
        <v>35.077000769526741</v>
      </c>
      <c r="E25" s="87">
        <v>4.3857812345927876</v>
      </c>
      <c r="F25" s="77">
        <v>6145</v>
      </c>
      <c r="G25" s="94">
        <v>25176</v>
      </c>
      <c r="H25" s="94">
        <v>7131</v>
      </c>
      <c r="I25" s="82">
        <v>0.28324594852240231</v>
      </c>
      <c r="J25" s="82">
        <v>0.34296844940361676</v>
      </c>
      <c r="K25" s="82">
        <v>0.24408166507785192</v>
      </c>
      <c r="L25" s="82">
        <v>0.29554636398614853</v>
      </c>
      <c r="M25" s="73">
        <v>677</v>
      </c>
      <c r="N25" s="87">
        <v>34.872968980797637</v>
      </c>
      <c r="O25" s="87">
        <v>4.1708482806415832</v>
      </c>
      <c r="P25" s="77">
        <v>243</v>
      </c>
      <c r="Q25" s="94">
        <v>812</v>
      </c>
      <c r="R25" s="94">
        <v>273</v>
      </c>
      <c r="S25" s="82">
        <v>0.33620689655172414</v>
      </c>
      <c r="T25" s="82">
        <v>0.40324963072378139</v>
      </c>
      <c r="U25" s="82">
        <v>0.29926108374384236</v>
      </c>
      <c r="V25" s="82">
        <v>0.35893648449039883</v>
      </c>
      <c r="W25" s="73">
        <v>299</v>
      </c>
      <c r="X25" s="87">
        <v>38.744966442953022</v>
      </c>
      <c r="Y25" s="87">
        <v>3.6713188428484207</v>
      </c>
      <c r="Z25" s="77">
        <v>68</v>
      </c>
      <c r="AA25" s="94">
        <v>350</v>
      </c>
      <c r="AB25" s="94">
        <v>86</v>
      </c>
      <c r="AC25" s="82">
        <v>0.24571428571428572</v>
      </c>
      <c r="AD25" s="82">
        <v>0.28762541806020064</v>
      </c>
      <c r="AE25" s="82">
        <v>0.19428571428571428</v>
      </c>
      <c r="AF25" s="82">
        <v>0.22742474916387959</v>
      </c>
    </row>
    <row r="26" spans="1:32" x14ac:dyDescent="0.35">
      <c r="A26" s="190"/>
      <c r="B26" s="119">
        <v>2017</v>
      </c>
      <c r="C26" s="73">
        <v>19586</v>
      </c>
      <c r="D26" s="87">
        <v>34.899213724088632</v>
      </c>
      <c r="E26" s="87">
        <v>4.4528059980846679</v>
      </c>
      <c r="F26" s="77">
        <v>6070</v>
      </c>
      <c r="G26" s="94">
        <v>24825</v>
      </c>
      <c r="H26" s="94">
        <v>7054</v>
      </c>
      <c r="I26" s="82">
        <v>0.28414904330312185</v>
      </c>
      <c r="J26" s="82">
        <v>0.36015521290717861</v>
      </c>
      <c r="K26" s="82">
        <v>0.24451158106747231</v>
      </c>
      <c r="L26" s="82">
        <v>0.30991524558358013</v>
      </c>
      <c r="M26" s="73">
        <v>578</v>
      </c>
      <c r="N26" s="87">
        <v>35.333910034602077</v>
      </c>
      <c r="O26" s="87">
        <v>4.1207037736923207</v>
      </c>
      <c r="P26" s="77">
        <v>203</v>
      </c>
      <c r="Q26" s="94">
        <v>734</v>
      </c>
      <c r="R26" s="94">
        <v>237</v>
      </c>
      <c r="S26" s="82">
        <v>0.32288828337874659</v>
      </c>
      <c r="T26" s="82">
        <v>0.41003460207612458</v>
      </c>
      <c r="U26" s="82">
        <v>0.27656675749318799</v>
      </c>
      <c r="V26" s="82">
        <v>0.35121107266435986</v>
      </c>
      <c r="W26" s="73">
        <v>253</v>
      </c>
      <c r="X26" s="87">
        <v>38.577689243027891</v>
      </c>
      <c r="Y26" s="87">
        <v>4.5556475435310384</v>
      </c>
      <c r="Z26" s="77">
        <v>68</v>
      </c>
      <c r="AA26" s="94">
        <v>322</v>
      </c>
      <c r="AB26" s="94">
        <v>84</v>
      </c>
      <c r="AC26" s="82">
        <v>0.2608695652173913</v>
      </c>
      <c r="AD26" s="82">
        <v>0.33201581027667987</v>
      </c>
      <c r="AE26" s="82">
        <v>0.21118012422360249</v>
      </c>
      <c r="AF26" s="82">
        <v>0.26877470355731226</v>
      </c>
    </row>
    <row r="27" spans="1:32" x14ac:dyDescent="0.35">
      <c r="A27" s="190"/>
      <c r="B27" s="119">
        <v>2016</v>
      </c>
      <c r="C27" s="73">
        <v>17704</v>
      </c>
      <c r="D27" s="87">
        <v>34.915047446904651</v>
      </c>
      <c r="E27" s="87">
        <v>4.4359058993368423</v>
      </c>
      <c r="F27" s="77">
        <v>5191</v>
      </c>
      <c r="G27" s="94">
        <v>23124</v>
      </c>
      <c r="H27" s="94">
        <v>6000</v>
      </c>
      <c r="I27" s="82">
        <v>0.25947067981318112</v>
      </c>
      <c r="J27" s="82">
        <v>0.33890646181653866</v>
      </c>
      <c r="K27" s="82">
        <v>0.22448538315170385</v>
      </c>
      <c r="L27" s="82">
        <v>0.29321057388160865</v>
      </c>
      <c r="M27" s="73">
        <v>395</v>
      </c>
      <c r="N27" s="87">
        <v>34.564556962025314</v>
      </c>
      <c r="O27" s="87">
        <v>4.0855112310342792</v>
      </c>
      <c r="P27" s="77">
        <v>141</v>
      </c>
      <c r="Q27" s="94">
        <v>488</v>
      </c>
      <c r="R27" s="94">
        <v>164</v>
      </c>
      <c r="S27" s="82">
        <v>0.33606557377049179</v>
      </c>
      <c r="T27" s="82">
        <v>0.41518987341772151</v>
      </c>
      <c r="U27" s="82">
        <v>0.28893442622950821</v>
      </c>
      <c r="V27" s="82">
        <v>0.35696202531645571</v>
      </c>
      <c r="W27" s="73">
        <v>197</v>
      </c>
      <c r="X27" s="87">
        <v>39.47179487179487</v>
      </c>
      <c r="Y27" s="87">
        <v>3.7269599020875619</v>
      </c>
      <c r="Z27" s="77">
        <v>56</v>
      </c>
      <c r="AA27" s="94">
        <v>266</v>
      </c>
      <c r="AB27" s="94">
        <v>73</v>
      </c>
      <c r="AC27" s="82">
        <v>0.27443609022556392</v>
      </c>
      <c r="AD27" s="82">
        <v>0.37055837563451777</v>
      </c>
      <c r="AE27" s="82">
        <v>0.21052631578947367</v>
      </c>
      <c r="AF27" s="82">
        <v>0.28426395939086296</v>
      </c>
    </row>
    <row r="28" spans="1:32" x14ac:dyDescent="0.35">
      <c r="A28" s="190"/>
      <c r="B28" s="119">
        <v>2015</v>
      </c>
      <c r="C28" s="73">
        <v>14967</v>
      </c>
      <c r="D28" s="87">
        <v>34.783189683971401</v>
      </c>
      <c r="E28" s="87">
        <v>4.4793718906272746</v>
      </c>
      <c r="F28" s="77">
        <v>4322</v>
      </c>
      <c r="G28" s="94">
        <v>20084</v>
      </c>
      <c r="H28" s="94">
        <v>4989</v>
      </c>
      <c r="I28" s="82">
        <v>0.24840669189404502</v>
      </c>
      <c r="J28" s="82">
        <v>0.33333333333333331</v>
      </c>
      <c r="K28" s="82">
        <v>0.2151961760605457</v>
      </c>
      <c r="L28" s="82">
        <v>0.28876862430680833</v>
      </c>
      <c r="M28" s="73">
        <v>324</v>
      </c>
      <c r="N28" s="87">
        <v>34.919753086419753</v>
      </c>
      <c r="O28" s="87">
        <v>4.1350330959335464</v>
      </c>
      <c r="P28" s="77">
        <v>113</v>
      </c>
      <c r="Q28" s="94">
        <v>434</v>
      </c>
      <c r="R28" s="94">
        <v>129</v>
      </c>
      <c r="S28" s="82">
        <v>0.29723502304147464</v>
      </c>
      <c r="T28" s="82">
        <v>0.39814814814814814</v>
      </c>
      <c r="U28" s="82">
        <v>0.26036866359447003</v>
      </c>
      <c r="V28" s="82">
        <v>0.34876543209876543</v>
      </c>
      <c r="W28" s="73">
        <v>134</v>
      </c>
      <c r="X28" s="87">
        <v>39.212121212121211</v>
      </c>
      <c r="Y28" s="87">
        <v>4.0057350988647924</v>
      </c>
      <c r="Z28" s="77">
        <v>37</v>
      </c>
      <c r="AA28" s="94">
        <v>185</v>
      </c>
      <c r="AB28" s="94">
        <v>43</v>
      </c>
      <c r="AC28" s="82">
        <v>0.23243243243243245</v>
      </c>
      <c r="AD28" s="82">
        <v>0.32089552238805968</v>
      </c>
      <c r="AE28" s="82">
        <v>0.2</v>
      </c>
      <c r="AF28" s="82">
        <v>0.27611940298507465</v>
      </c>
    </row>
    <row r="29" spans="1:32" x14ac:dyDescent="0.35">
      <c r="A29" s="190"/>
      <c r="B29" s="119">
        <v>2014</v>
      </c>
      <c r="C29" s="73">
        <v>13122</v>
      </c>
      <c r="D29" s="87">
        <v>34.721079103795155</v>
      </c>
      <c r="E29" s="87">
        <v>4.4177796608167865</v>
      </c>
      <c r="F29" s="77">
        <v>3581</v>
      </c>
      <c r="G29" s="94">
        <v>18067</v>
      </c>
      <c r="H29" s="94">
        <v>4161</v>
      </c>
      <c r="I29" s="82">
        <v>0.23030940388553717</v>
      </c>
      <c r="J29" s="82">
        <v>0.31710105166895292</v>
      </c>
      <c r="K29" s="82">
        <v>0.19820667515359494</v>
      </c>
      <c r="L29" s="82">
        <v>0.27290047248894983</v>
      </c>
      <c r="M29" s="73">
        <v>271</v>
      </c>
      <c r="N29" s="87">
        <v>35.40959409594096</v>
      </c>
      <c r="O29" s="87">
        <v>3.9149326458088418</v>
      </c>
      <c r="P29" s="77">
        <v>92</v>
      </c>
      <c r="Q29" s="94">
        <v>353</v>
      </c>
      <c r="R29" s="94">
        <v>100</v>
      </c>
      <c r="S29" s="82">
        <v>0.28328611898016998</v>
      </c>
      <c r="T29" s="82">
        <v>0.36900369003690037</v>
      </c>
      <c r="U29" s="82">
        <v>0.26062322946175637</v>
      </c>
      <c r="V29" s="82">
        <v>0.33948339483394835</v>
      </c>
      <c r="W29" s="73">
        <v>140</v>
      </c>
      <c r="X29" s="87">
        <v>38.550724637681157</v>
      </c>
      <c r="Y29" s="87">
        <v>4.4690116012706298</v>
      </c>
      <c r="Z29" s="77">
        <v>34</v>
      </c>
      <c r="AA29" s="94">
        <v>187</v>
      </c>
      <c r="AB29" s="94">
        <v>39</v>
      </c>
      <c r="AC29" s="82">
        <v>0.20855614973262032</v>
      </c>
      <c r="AD29" s="82">
        <v>0.27857142857142858</v>
      </c>
      <c r="AE29" s="82">
        <v>0.18181818181818182</v>
      </c>
      <c r="AF29" s="82">
        <v>0.24285714285714285</v>
      </c>
    </row>
    <row r="30" spans="1:32" x14ac:dyDescent="0.35">
      <c r="A30" s="190"/>
      <c r="B30" s="119">
        <v>2013</v>
      </c>
      <c r="C30" s="73">
        <v>11806</v>
      </c>
      <c r="D30" s="87">
        <v>34.659749280027107</v>
      </c>
      <c r="E30" s="87">
        <v>4.5087695983900229</v>
      </c>
      <c r="F30" s="77">
        <v>2929</v>
      </c>
      <c r="G30" s="94">
        <v>16710</v>
      </c>
      <c r="H30" s="94">
        <v>3376</v>
      </c>
      <c r="I30" s="82">
        <v>0.20203470975463794</v>
      </c>
      <c r="J30" s="82">
        <v>0.28595629341013046</v>
      </c>
      <c r="K30" s="82">
        <v>0.17528426092160382</v>
      </c>
      <c r="L30" s="82">
        <v>0.24809418939522276</v>
      </c>
      <c r="M30" s="73">
        <v>222</v>
      </c>
      <c r="N30" s="87">
        <v>34.981981981981981</v>
      </c>
      <c r="O30" s="87">
        <v>3.8833949621571828</v>
      </c>
      <c r="P30" s="77">
        <v>64</v>
      </c>
      <c r="Q30" s="94">
        <v>279</v>
      </c>
      <c r="R30" s="94">
        <v>74</v>
      </c>
      <c r="S30" s="82">
        <v>0.26523297491039427</v>
      </c>
      <c r="T30" s="82">
        <v>0.33333333333333331</v>
      </c>
      <c r="U30" s="82">
        <v>0.22939068100358423</v>
      </c>
      <c r="V30" s="82">
        <v>0.28828828828828829</v>
      </c>
      <c r="W30" s="73">
        <v>132</v>
      </c>
      <c r="X30" s="87">
        <v>39.40625</v>
      </c>
      <c r="Y30" s="87">
        <v>3.955687163755496</v>
      </c>
      <c r="Z30" s="77">
        <v>27</v>
      </c>
      <c r="AA30" s="94">
        <v>192</v>
      </c>
      <c r="AB30" s="94">
        <v>33</v>
      </c>
      <c r="AC30" s="82">
        <v>0.171875</v>
      </c>
      <c r="AD30" s="82">
        <v>0.25</v>
      </c>
      <c r="AE30" s="82">
        <v>0.140625</v>
      </c>
      <c r="AF30" s="82">
        <v>0.20454545454545456</v>
      </c>
    </row>
    <row r="31" spans="1:32" x14ac:dyDescent="0.35">
      <c r="A31" s="190"/>
      <c r="B31" s="119">
        <v>2012</v>
      </c>
      <c r="C31" s="73">
        <v>10801</v>
      </c>
      <c r="D31" s="87">
        <v>34.732061846125362</v>
      </c>
      <c r="E31" s="87">
        <v>4.5332724303890819</v>
      </c>
      <c r="F31" s="77">
        <v>2369</v>
      </c>
      <c r="G31" s="94">
        <v>15625</v>
      </c>
      <c r="H31" s="94">
        <v>2739</v>
      </c>
      <c r="I31" s="82">
        <v>0.17529600000000001</v>
      </c>
      <c r="J31" s="82">
        <v>0.25358763077492824</v>
      </c>
      <c r="K31" s="82">
        <v>0.151616</v>
      </c>
      <c r="L31" s="82">
        <v>0.21933154337561336</v>
      </c>
      <c r="M31" s="73">
        <v>163</v>
      </c>
      <c r="N31" s="87">
        <v>35.165644171779142</v>
      </c>
      <c r="O31" s="87">
        <v>4.0309596410764881</v>
      </c>
      <c r="P31" s="77">
        <v>51</v>
      </c>
      <c r="Q31" s="94">
        <v>238</v>
      </c>
      <c r="R31" s="94">
        <v>58</v>
      </c>
      <c r="S31" s="82">
        <v>0.24369747899159663</v>
      </c>
      <c r="T31" s="82">
        <v>0.35582822085889571</v>
      </c>
      <c r="U31" s="82">
        <v>0.21428571428571427</v>
      </c>
      <c r="V31" s="82">
        <v>0.31288343558282211</v>
      </c>
      <c r="W31" s="73">
        <v>75</v>
      </c>
      <c r="X31" s="87">
        <v>38.824324324324323</v>
      </c>
      <c r="Y31" s="87">
        <v>4.1340972023644387</v>
      </c>
      <c r="Z31" s="77">
        <v>12</v>
      </c>
      <c r="AA31" s="94">
        <v>114</v>
      </c>
      <c r="AB31" s="94">
        <v>16</v>
      </c>
      <c r="AC31" s="82">
        <v>0.14035087719298245</v>
      </c>
      <c r="AD31" s="82">
        <v>0.21333333333333335</v>
      </c>
      <c r="AE31" s="82">
        <v>0.10526315789473684</v>
      </c>
      <c r="AF31" s="82">
        <v>0.16</v>
      </c>
    </row>
    <row r="32" spans="1:32" x14ac:dyDescent="0.35">
      <c r="A32" s="190"/>
      <c r="B32" s="119">
        <v>2011</v>
      </c>
      <c r="C32" s="73">
        <v>10712</v>
      </c>
      <c r="D32" s="87">
        <v>34.689693801344283</v>
      </c>
      <c r="E32" s="87">
        <v>4.5045879669121138</v>
      </c>
      <c r="F32" s="77">
        <v>2134</v>
      </c>
      <c r="G32" s="94">
        <v>16250</v>
      </c>
      <c r="H32" s="94">
        <v>2454</v>
      </c>
      <c r="I32" s="82">
        <v>0.15101538461538461</v>
      </c>
      <c r="J32" s="82">
        <v>0.22908887229275579</v>
      </c>
      <c r="K32" s="82">
        <v>0.13132307692307693</v>
      </c>
      <c r="L32" s="82">
        <v>0.19921583271097834</v>
      </c>
      <c r="M32" s="73">
        <v>121</v>
      </c>
      <c r="N32" s="87">
        <v>36</v>
      </c>
      <c r="O32" s="87">
        <v>4.2891367680310726</v>
      </c>
      <c r="P32" s="77">
        <v>26</v>
      </c>
      <c r="Q32" s="94">
        <v>172</v>
      </c>
      <c r="R32" s="94">
        <v>28</v>
      </c>
      <c r="S32" s="82">
        <v>0.16279069767441862</v>
      </c>
      <c r="T32" s="82">
        <v>0.23140495867768596</v>
      </c>
      <c r="U32" s="82">
        <v>0.15116279069767441</v>
      </c>
      <c r="V32" s="82">
        <v>0.21487603305785125</v>
      </c>
      <c r="W32" s="73">
        <v>68</v>
      </c>
      <c r="X32" s="87">
        <v>38.880597014925371</v>
      </c>
      <c r="Y32" s="87">
        <v>4.7771920437300546</v>
      </c>
      <c r="Z32" s="77">
        <v>14</v>
      </c>
      <c r="AA32" s="94">
        <v>102</v>
      </c>
      <c r="AB32" s="94">
        <v>15</v>
      </c>
      <c r="AC32" s="82">
        <v>0.14705882352941177</v>
      </c>
      <c r="AD32" s="82">
        <v>0.22058823529411764</v>
      </c>
      <c r="AE32" s="82">
        <v>0.13725490196078433</v>
      </c>
      <c r="AF32" s="82">
        <v>0.20588235294117646</v>
      </c>
    </row>
    <row r="33" spans="1:32" x14ac:dyDescent="0.35">
      <c r="A33" s="190"/>
      <c r="B33" s="119">
        <v>2010</v>
      </c>
      <c r="C33" s="73">
        <v>10043</v>
      </c>
      <c r="D33" s="87">
        <v>34.845564074479739</v>
      </c>
      <c r="E33" s="87">
        <v>4.5764493079676543</v>
      </c>
      <c r="F33" s="77">
        <v>1914</v>
      </c>
      <c r="G33" s="94">
        <v>15801</v>
      </c>
      <c r="H33" s="94">
        <v>2181</v>
      </c>
      <c r="I33" s="82">
        <v>0.13802923865578129</v>
      </c>
      <c r="J33" s="82">
        <v>0.21716618540276811</v>
      </c>
      <c r="K33" s="82">
        <v>0.12113157395101576</v>
      </c>
      <c r="L33" s="82">
        <v>0.19058050383351588</v>
      </c>
      <c r="M33" s="73">
        <v>78</v>
      </c>
      <c r="N33" s="87">
        <v>36.089743589743591</v>
      </c>
      <c r="O33" s="87">
        <v>4.0452121032023562</v>
      </c>
      <c r="P33" s="77">
        <v>26</v>
      </c>
      <c r="Q33" s="94">
        <v>129</v>
      </c>
      <c r="R33" s="94">
        <v>27</v>
      </c>
      <c r="S33" s="82">
        <v>0.20930232558139536</v>
      </c>
      <c r="T33" s="82">
        <v>0.34615384615384615</v>
      </c>
      <c r="U33" s="82">
        <v>0.20155038759689922</v>
      </c>
      <c r="V33" s="82">
        <v>0.33333333333333331</v>
      </c>
      <c r="W33" s="73">
        <v>71</v>
      </c>
      <c r="X33" s="87">
        <v>39.246376811594203</v>
      </c>
      <c r="Y33" s="87">
        <v>4.0195385022482952</v>
      </c>
      <c r="Z33" s="77">
        <v>14</v>
      </c>
      <c r="AA33" s="94">
        <v>120</v>
      </c>
      <c r="AB33" s="94">
        <v>16</v>
      </c>
      <c r="AC33" s="82">
        <v>0.13333333333333333</v>
      </c>
      <c r="AD33" s="82">
        <v>0.22535211267605634</v>
      </c>
      <c r="AE33" s="82">
        <v>0.11666666666666667</v>
      </c>
      <c r="AF33" s="82">
        <v>0.19718309859154928</v>
      </c>
    </row>
    <row r="34" spans="1:32" x14ac:dyDescent="0.35">
      <c r="A34" s="190"/>
      <c r="B34" s="119">
        <v>2009</v>
      </c>
      <c r="C34" s="73">
        <v>8992</v>
      </c>
      <c r="D34" s="87">
        <v>35.108763345195733</v>
      </c>
      <c r="E34" s="87">
        <v>4.5936482993850261</v>
      </c>
      <c r="F34" s="77">
        <v>1613</v>
      </c>
      <c r="G34" s="94">
        <v>14539</v>
      </c>
      <c r="H34" s="94">
        <v>1875</v>
      </c>
      <c r="I34" s="82">
        <v>0.12896347754315979</v>
      </c>
      <c r="J34" s="82">
        <v>0.20851868327402134</v>
      </c>
      <c r="K34" s="82">
        <v>0.11094298094779559</v>
      </c>
      <c r="L34" s="82">
        <v>0.17938167259786478</v>
      </c>
      <c r="M34" s="73">
        <v>71</v>
      </c>
      <c r="N34" s="87">
        <v>36.08450704225352</v>
      </c>
      <c r="O34" s="87">
        <v>4.7523055305382265</v>
      </c>
      <c r="P34" s="77">
        <v>21</v>
      </c>
      <c r="Q34" s="94">
        <v>117</v>
      </c>
      <c r="R34" s="94">
        <v>24</v>
      </c>
      <c r="S34" s="82">
        <v>0.20512820512820512</v>
      </c>
      <c r="T34" s="82">
        <v>0.3380281690140845</v>
      </c>
      <c r="U34" s="82">
        <v>0.17948717948717949</v>
      </c>
      <c r="V34" s="82">
        <v>0.29577464788732394</v>
      </c>
      <c r="W34" s="73">
        <v>58</v>
      </c>
      <c r="X34" s="87">
        <v>39.087719298245617</v>
      </c>
      <c r="Y34" s="87">
        <v>4.6539200671457683</v>
      </c>
      <c r="Z34" s="77">
        <v>10</v>
      </c>
      <c r="AA34" s="94">
        <v>90</v>
      </c>
      <c r="AB34" s="94">
        <v>14</v>
      </c>
      <c r="AC34" s="82">
        <v>0.15555555555555556</v>
      </c>
      <c r="AD34" s="82">
        <v>0.2413793103448276</v>
      </c>
      <c r="AE34" s="82">
        <v>0.1111111111111111</v>
      </c>
      <c r="AF34" s="82">
        <v>0.17241379310344829</v>
      </c>
    </row>
    <row r="35" spans="1:32" x14ac:dyDescent="0.35">
      <c r="A35" s="190"/>
      <c r="B35" s="119">
        <v>2008</v>
      </c>
      <c r="C35" s="73">
        <v>8560</v>
      </c>
      <c r="D35" s="87">
        <v>35.302722280640261</v>
      </c>
      <c r="E35" s="87">
        <v>4.4567824701324952</v>
      </c>
      <c r="F35" s="77">
        <v>1567</v>
      </c>
      <c r="G35" s="94">
        <v>14132</v>
      </c>
      <c r="H35" s="94">
        <v>1701</v>
      </c>
      <c r="I35" s="82">
        <v>0.12036512878573451</v>
      </c>
      <c r="J35" s="82">
        <v>0.19871495327102803</v>
      </c>
      <c r="K35" s="82">
        <v>0.1108831021794509</v>
      </c>
      <c r="L35" s="82">
        <v>0.1830607476635514</v>
      </c>
      <c r="M35" s="73">
        <v>46</v>
      </c>
      <c r="N35" s="87">
        <v>36.739130434782609</v>
      </c>
      <c r="O35" s="87">
        <v>4.2907118220067542</v>
      </c>
      <c r="P35" s="77">
        <v>8</v>
      </c>
      <c r="Q35" s="94">
        <v>81</v>
      </c>
      <c r="R35" s="94">
        <v>8</v>
      </c>
      <c r="S35" s="82">
        <v>9.8765432098765427E-2</v>
      </c>
      <c r="T35" s="82">
        <v>0.17391304347826086</v>
      </c>
      <c r="U35" s="82">
        <v>9.8765432098765427E-2</v>
      </c>
      <c r="V35" s="82">
        <v>0.17391304347826086</v>
      </c>
      <c r="W35" s="73">
        <v>64</v>
      </c>
      <c r="X35" s="87">
        <v>39.377049180327866</v>
      </c>
      <c r="Y35" s="87">
        <v>4.8117476952586777</v>
      </c>
      <c r="Z35" s="77">
        <v>5</v>
      </c>
      <c r="AA35" s="94">
        <v>109</v>
      </c>
      <c r="AB35" s="94">
        <v>7</v>
      </c>
      <c r="AC35" s="82">
        <v>6.4220183486238536E-2</v>
      </c>
      <c r="AD35" s="82">
        <v>0.109375</v>
      </c>
      <c r="AE35" s="82">
        <v>4.5871559633027525E-2</v>
      </c>
      <c r="AF35" s="82">
        <v>7.8125E-2</v>
      </c>
    </row>
    <row r="36" spans="1:32" x14ac:dyDescent="0.35">
      <c r="A36" s="190"/>
      <c r="B36" s="119">
        <v>2007</v>
      </c>
      <c r="C36" s="73">
        <v>8407</v>
      </c>
      <c r="D36" s="87">
        <v>35.16605209944094</v>
      </c>
      <c r="E36" s="87">
        <v>4.4697174547208522</v>
      </c>
      <c r="F36" s="77">
        <v>1531</v>
      </c>
      <c r="G36" s="94">
        <v>14202</v>
      </c>
      <c r="H36" s="94">
        <v>1736</v>
      </c>
      <c r="I36" s="82">
        <v>0.12223630474581045</v>
      </c>
      <c r="J36" s="82">
        <v>0.20649458784346378</v>
      </c>
      <c r="K36" s="82">
        <v>0.10780171806787776</v>
      </c>
      <c r="L36" s="82">
        <v>0.18211014630664923</v>
      </c>
      <c r="M36" s="73">
        <v>32</v>
      </c>
      <c r="N36" s="87">
        <v>38.125</v>
      </c>
      <c r="O36" s="87">
        <v>3.9666579131556077</v>
      </c>
      <c r="P36" s="80" t="s">
        <v>181</v>
      </c>
      <c r="Q36" s="94">
        <v>50</v>
      </c>
      <c r="R36" s="80" t="s">
        <v>181</v>
      </c>
      <c r="S36" s="84" t="s">
        <v>182</v>
      </c>
      <c r="T36" s="84" t="s">
        <v>182</v>
      </c>
      <c r="U36" s="84" t="s">
        <v>182</v>
      </c>
      <c r="V36" s="84" t="s">
        <v>182</v>
      </c>
      <c r="W36" s="73">
        <v>53</v>
      </c>
      <c r="X36" s="87">
        <v>38.79245283018868</v>
      </c>
      <c r="Y36" s="87">
        <v>4.2531164625485482</v>
      </c>
      <c r="Z36" s="77">
        <v>10</v>
      </c>
      <c r="AA36" s="94">
        <v>83</v>
      </c>
      <c r="AB36" s="94">
        <v>10</v>
      </c>
      <c r="AC36" s="82">
        <v>0.12048192771084337</v>
      </c>
      <c r="AD36" s="82">
        <v>0.18867924528301888</v>
      </c>
      <c r="AE36" s="82">
        <v>0.12048192771084337</v>
      </c>
      <c r="AF36" s="82">
        <v>0.18867924528301888</v>
      </c>
    </row>
    <row r="37" spans="1:32" x14ac:dyDescent="0.35">
      <c r="A37" s="190"/>
      <c r="B37" s="119">
        <v>2006</v>
      </c>
      <c r="C37" s="73">
        <v>7834</v>
      </c>
      <c r="D37" s="87">
        <v>35.206280316568801</v>
      </c>
      <c r="E37" s="87">
        <v>4.3530769478046745</v>
      </c>
      <c r="F37" s="77">
        <v>1378</v>
      </c>
      <c r="G37" s="94">
        <v>13339</v>
      </c>
      <c r="H37" s="94">
        <v>1575</v>
      </c>
      <c r="I37" s="82">
        <v>0.11807481820226404</v>
      </c>
      <c r="J37" s="82">
        <v>0.20104671942813376</v>
      </c>
      <c r="K37" s="82">
        <v>0.10330609490966339</v>
      </c>
      <c r="L37" s="82">
        <v>0.17589992341077354</v>
      </c>
      <c r="M37" s="73">
        <v>27</v>
      </c>
      <c r="N37" s="87">
        <v>37.703703703703702</v>
      </c>
      <c r="O37" s="87">
        <v>2.8907876001611519</v>
      </c>
      <c r="P37" s="80" t="s">
        <v>181</v>
      </c>
      <c r="Q37" s="94">
        <v>42</v>
      </c>
      <c r="R37" s="80" t="s">
        <v>181</v>
      </c>
      <c r="S37" s="84" t="s">
        <v>182</v>
      </c>
      <c r="T37" s="84" t="s">
        <v>182</v>
      </c>
      <c r="U37" s="84" t="s">
        <v>182</v>
      </c>
      <c r="V37" s="84" t="s">
        <v>182</v>
      </c>
      <c r="W37" s="73">
        <v>86</v>
      </c>
      <c r="X37" s="87">
        <v>38.545454545454547</v>
      </c>
      <c r="Y37" s="87">
        <v>4.0373112260817354</v>
      </c>
      <c r="Z37" s="77">
        <v>10</v>
      </c>
      <c r="AA37" s="94">
        <v>140</v>
      </c>
      <c r="AB37" s="94">
        <v>15</v>
      </c>
      <c r="AC37" s="82">
        <v>0.10714285714285714</v>
      </c>
      <c r="AD37" s="82">
        <v>0.1744186046511628</v>
      </c>
      <c r="AE37" s="82">
        <v>7.1428571428571425E-2</v>
      </c>
      <c r="AF37" s="82">
        <v>0.11627906976744186</v>
      </c>
    </row>
    <row r="38" spans="1:32" x14ac:dyDescent="0.35">
      <c r="A38" s="190"/>
      <c r="B38" s="119">
        <v>2005</v>
      </c>
      <c r="C38" s="73">
        <v>7433</v>
      </c>
      <c r="D38" s="87">
        <v>35.138051668460712</v>
      </c>
      <c r="E38" s="87">
        <v>4.4372244829969851</v>
      </c>
      <c r="F38" s="77">
        <v>1183</v>
      </c>
      <c r="G38" s="94">
        <v>12433</v>
      </c>
      <c r="H38" s="94">
        <v>1359</v>
      </c>
      <c r="I38" s="82">
        <v>0.1093058795141961</v>
      </c>
      <c r="J38" s="82">
        <v>0.18283331091080318</v>
      </c>
      <c r="K38" s="82">
        <v>9.5150004021555531E-2</v>
      </c>
      <c r="L38" s="82">
        <v>0.15915511906363514</v>
      </c>
      <c r="M38" s="73">
        <v>7</v>
      </c>
      <c r="N38" s="87">
        <v>35.285714285714285</v>
      </c>
      <c r="O38" s="87">
        <v>3.5340905362436934</v>
      </c>
      <c r="P38" s="80" t="s">
        <v>181</v>
      </c>
      <c r="Q38" s="94">
        <v>13</v>
      </c>
      <c r="R38" s="80" t="s">
        <v>181</v>
      </c>
      <c r="S38" s="84" t="s">
        <v>182</v>
      </c>
      <c r="T38" s="84" t="s">
        <v>182</v>
      </c>
      <c r="U38" s="84" t="s">
        <v>182</v>
      </c>
      <c r="V38" s="84" t="s">
        <v>182</v>
      </c>
      <c r="W38" s="73">
        <v>66</v>
      </c>
      <c r="X38" s="87">
        <v>38.266666666666666</v>
      </c>
      <c r="Y38" s="87">
        <v>3.6463071120732029</v>
      </c>
      <c r="Z38" s="77">
        <v>7</v>
      </c>
      <c r="AA38" s="94">
        <v>111</v>
      </c>
      <c r="AB38" s="94">
        <v>12</v>
      </c>
      <c r="AC38" s="82">
        <v>0.10810810810810811</v>
      </c>
      <c r="AD38" s="82">
        <v>0.18181818181818182</v>
      </c>
      <c r="AE38" s="82">
        <v>6.3063063063063057E-2</v>
      </c>
      <c r="AF38" s="82">
        <v>0.10606060606060606</v>
      </c>
    </row>
    <row r="39" spans="1:32" x14ac:dyDescent="0.35">
      <c r="A39" s="190"/>
      <c r="B39" s="119">
        <v>2004</v>
      </c>
      <c r="C39" s="73">
        <v>7072</v>
      </c>
      <c r="D39" s="87">
        <v>34.889281674208142</v>
      </c>
      <c r="E39" s="87">
        <v>4.3903545610566468</v>
      </c>
      <c r="F39" s="77">
        <v>1032</v>
      </c>
      <c r="G39" s="94">
        <v>11762</v>
      </c>
      <c r="H39" s="94">
        <v>1181</v>
      </c>
      <c r="I39" s="82">
        <v>0.10040809386158817</v>
      </c>
      <c r="J39" s="82">
        <v>0.16699660633484162</v>
      </c>
      <c r="K39" s="82">
        <v>8.7740180241455537E-2</v>
      </c>
      <c r="L39" s="82">
        <v>0.14592760180995476</v>
      </c>
      <c r="M39" s="73">
        <v>14</v>
      </c>
      <c r="N39" s="87">
        <v>38</v>
      </c>
      <c r="O39" s="87">
        <v>3.7032803990902057</v>
      </c>
      <c r="P39" s="80" t="s">
        <v>181</v>
      </c>
      <c r="Q39" s="94">
        <v>21</v>
      </c>
      <c r="R39" s="80" t="s">
        <v>181</v>
      </c>
      <c r="S39" s="84" t="s">
        <v>182</v>
      </c>
      <c r="T39" s="84" t="s">
        <v>182</v>
      </c>
      <c r="U39" s="84" t="s">
        <v>182</v>
      </c>
      <c r="V39" s="84" t="s">
        <v>182</v>
      </c>
      <c r="W39" s="73">
        <v>76</v>
      </c>
      <c r="X39" s="87">
        <v>37.68181818181818</v>
      </c>
      <c r="Y39" s="87">
        <v>4.4895808365764163</v>
      </c>
      <c r="Z39" s="77">
        <v>9</v>
      </c>
      <c r="AA39" s="94">
        <v>130</v>
      </c>
      <c r="AB39" s="94">
        <v>9</v>
      </c>
      <c r="AC39" s="82">
        <v>6.9230769230769235E-2</v>
      </c>
      <c r="AD39" s="82">
        <v>0.11842105263157894</v>
      </c>
      <c r="AE39" s="82">
        <v>6.9230769230769235E-2</v>
      </c>
      <c r="AF39" s="82">
        <v>0.11842105263157894</v>
      </c>
    </row>
    <row r="40" spans="1:32" x14ac:dyDescent="0.35">
      <c r="A40" s="190"/>
      <c r="B40" s="119">
        <v>2003</v>
      </c>
      <c r="C40" s="73">
        <v>6395</v>
      </c>
      <c r="D40" s="87">
        <v>34.66661449366098</v>
      </c>
      <c r="E40" s="87">
        <v>4.3333453729269102</v>
      </c>
      <c r="F40" s="77">
        <v>1013</v>
      </c>
      <c r="G40" s="94">
        <v>11276</v>
      </c>
      <c r="H40" s="94">
        <v>1156</v>
      </c>
      <c r="I40" s="82">
        <v>0.10251862362539908</v>
      </c>
      <c r="J40" s="82">
        <v>0.18076622361219702</v>
      </c>
      <c r="K40" s="82">
        <v>8.9836821567931893E-2</v>
      </c>
      <c r="L40" s="82">
        <v>0.15840500390930415</v>
      </c>
      <c r="M40" s="73">
        <v>11</v>
      </c>
      <c r="N40" s="87">
        <v>35.363636363636367</v>
      </c>
      <c r="O40" s="87">
        <v>4.4776764930999047</v>
      </c>
      <c r="P40" s="80" t="s">
        <v>181</v>
      </c>
      <c r="Q40" s="94">
        <v>21</v>
      </c>
      <c r="R40" s="80" t="s">
        <v>181</v>
      </c>
      <c r="S40" s="84" t="s">
        <v>182</v>
      </c>
      <c r="T40" s="84" t="s">
        <v>182</v>
      </c>
      <c r="U40" s="84" t="s">
        <v>182</v>
      </c>
      <c r="V40" s="84" t="s">
        <v>182</v>
      </c>
      <c r="W40" s="73">
        <v>50</v>
      </c>
      <c r="X40" s="87">
        <v>38.186046511627907</v>
      </c>
      <c r="Y40" s="87">
        <v>4.5864097219253708</v>
      </c>
      <c r="Z40" s="77">
        <v>6</v>
      </c>
      <c r="AA40" s="94">
        <v>100</v>
      </c>
      <c r="AB40" s="94">
        <v>6</v>
      </c>
      <c r="AC40" s="82">
        <v>0.06</v>
      </c>
      <c r="AD40" s="82">
        <v>0.12</v>
      </c>
      <c r="AE40" s="82">
        <v>0.06</v>
      </c>
      <c r="AF40" s="82">
        <v>0.12</v>
      </c>
    </row>
    <row r="41" spans="1:32" x14ac:dyDescent="0.35">
      <c r="A41" s="190"/>
      <c r="B41" s="119">
        <v>2002</v>
      </c>
      <c r="C41" s="73">
        <v>6358</v>
      </c>
      <c r="D41" s="87">
        <v>34.377812745869392</v>
      </c>
      <c r="E41" s="87">
        <v>4.4260844656908729</v>
      </c>
      <c r="F41" s="77">
        <v>902</v>
      </c>
      <c r="G41" s="94">
        <v>11680</v>
      </c>
      <c r="H41" s="94">
        <v>1011</v>
      </c>
      <c r="I41" s="82">
        <v>8.6558219178082194E-2</v>
      </c>
      <c r="J41" s="82">
        <v>0.1590122680088078</v>
      </c>
      <c r="K41" s="82">
        <v>7.7226027397260269E-2</v>
      </c>
      <c r="L41" s="82">
        <v>0.14186851211072665</v>
      </c>
      <c r="M41" s="73">
        <v>6</v>
      </c>
      <c r="N41" s="87">
        <v>37.666666666666664</v>
      </c>
      <c r="O41" s="87">
        <v>0.94280904158211698</v>
      </c>
      <c r="P41" s="80" t="s">
        <v>181</v>
      </c>
      <c r="Q41" s="94">
        <v>13</v>
      </c>
      <c r="R41" s="80" t="s">
        <v>181</v>
      </c>
      <c r="S41" s="84" t="s">
        <v>182</v>
      </c>
      <c r="T41" s="84" t="s">
        <v>182</v>
      </c>
      <c r="U41" s="84" t="s">
        <v>182</v>
      </c>
      <c r="V41" s="84" t="s">
        <v>182</v>
      </c>
      <c r="W41" s="73">
        <v>46</v>
      </c>
      <c r="X41" s="87">
        <v>38.925925925925924</v>
      </c>
      <c r="Y41" s="87">
        <v>5.0912119340561803</v>
      </c>
      <c r="Z41" s="111" t="s">
        <v>181</v>
      </c>
      <c r="AA41" s="94">
        <v>80</v>
      </c>
      <c r="AB41" s="111" t="s">
        <v>181</v>
      </c>
      <c r="AC41" s="84" t="s">
        <v>182</v>
      </c>
      <c r="AD41" s="84" t="s">
        <v>182</v>
      </c>
      <c r="AE41" s="84" t="s">
        <v>182</v>
      </c>
      <c r="AF41" s="84" t="s">
        <v>182</v>
      </c>
    </row>
    <row r="42" spans="1:32" x14ac:dyDescent="0.35">
      <c r="A42" s="190"/>
      <c r="B42" s="119">
        <v>2001</v>
      </c>
      <c r="C42" s="73">
        <v>5706</v>
      </c>
      <c r="D42" s="87">
        <v>34.262226117440839</v>
      </c>
      <c r="E42" s="87">
        <v>4.4338691224449658</v>
      </c>
      <c r="F42" s="77">
        <v>798</v>
      </c>
      <c r="G42" s="94">
        <v>11334</v>
      </c>
      <c r="H42" s="94">
        <v>874</v>
      </c>
      <c r="I42" s="82">
        <v>7.7113110993470971E-2</v>
      </c>
      <c r="J42" s="82">
        <v>0.1531720995443393</v>
      </c>
      <c r="K42" s="82">
        <v>7.0407623080995241E-2</v>
      </c>
      <c r="L42" s="82">
        <v>0.13985278654048369</v>
      </c>
      <c r="M42" s="73">
        <v>8</v>
      </c>
      <c r="N42" s="87">
        <v>35.25</v>
      </c>
      <c r="O42" s="87">
        <v>5.3326822519253856</v>
      </c>
      <c r="P42" s="80" t="s">
        <v>181</v>
      </c>
      <c r="Q42" s="94">
        <v>18</v>
      </c>
      <c r="R42" s="80" t="s">
        <v>181</v>
      </c>
      <c r="S42" s="84" t="s">
        <v>182</v>
      </c>
      <c r="T42" s="84" t="s">
        <v>182</v>
      </c>
      <c r="U42" s="84" t="s">
        <v>182</v>
      </c>
      <c r="V42" s="84" t="s">
        <v>182</v>
      </c>
      <c r="W42" s="73">
        <v>94</v>
      </c>
      <c r="X42" s="87">
        <v>37.15</v>
      </c>
      <c r="Y42" s="87">
        <v>5.9604949458916545</v>
      </c>
      <c r="Z42" s="111" t="s">
        <v>181</v>
      </c>
      <c r="AA42" s="94">
        <v>151</v>
      </c>
      <c r="AB42" s="94">
        <v>5</v>
      </c>
      <c r="AC42" s="84" t="s">
        <v>182</v>
      </c>
      <c r="AD42" s="84" t="s">
        <v>182</v>
      </c>
      <c r="AE42" s="82">
        <v>1.9867549668874173E-2</v>
      </c>
      <c r="AF42" s="82">
        <v>3.1914893617021274E-2</v>
      </c>
    </row>
    <row r="43" spans="1:32" x14ac:dyDescent="0.35">
      <c r="A43" s="190"/>
      <c r="B43" s="119">
        <v>2000</v>
      </c>
      <c r="C43" s="73">
        <v>4688</v>
      </c>
      <c r="D43" s="87">
        <v>33.956874466268147</v>
      </c>
      <c r="E43" s="87">
        <v>4.5207862424390477</v>
      </c>
      <c r="F43" s="77">
        <v>615</v>
      </c>
      <c r="G43" s="94">
        <v>9702</v>
      </c>
      <c r="H43" s="94">
        <v>669</v>
      </c>
      <c r="I43" s="82">
        <v>6.8954854669140378E-2</v>
      </c>
      <c r="J43" s="82">
        <v>0.14270477815699659</v>
      </c>
      <c r="K43" s="82">
        <v>6.3388991960420527E-2</v>
      </c>
      <c r="L43" s="82">
        <v>0.13118600682593856</v>
      </c>
      <c r="M43" s="80" t="s">
        <v>181</v>
      </c>
      <c r="N43" s="87">
        <v>32</v>
      </c>
      <c r="O43" s="87">
        <v>0</v>
      </c>
      <c r="P43" s="111" t="s">
        <v>181</v>
      </c>
      <c r="Q43" s="80" t="s">
        <v>181</v>
      </c>
      <c r="R43" s="80" t="s">
        <v>181</v>
      </c>
      <c r="S43" s="84" t="s">
        <v>182</v>
      </c>
      <c r="T43" s="84" t="s">
        <v>182</v>
      </c>
      <c r="U43" s="84" t="s">
        <v>182</v>
      </c>
      <c r="V43" s="84" t="s">
        <v>182</v>
      </c>
      <c r="W43" s="73">
        <v>51</v>
      </c>
      <c r="X43" s="87">
        <v>37.357142857142854</v>
      </c>
      <c r="Y43" s="87">
        <v>4.7899767797997148</v>
      </c>
      <c r="Z43" s="111" t="s">
        <v>181</v>
      </c>
      <c r="AA43" s="94">
        <v>99</v>
      </c>
      <c r="AB43" s="111" t="s">
        <v>181</v>
      </c>
      <c r="AC43" s="84" t="s">
        <v>182</v>
      </c>
      <c r="AD43" s="84" t="s">
        <v>182</v>
      </c>
      <c r="AE43" s="84" t="s">
        <v>182</v>
      </c>
      <c r="AF43" s="84" t="s">
        <v>182</v>
      </c>
    </row>
    <row r="45" spans="1:32" x14ac:dyDescent="0.35">
      <c r="A45" s="76" t="s">
        <v>178</v>
      </c>
    </row>
  </sheetData>
  <mergeCells count="7">
    <mergeCell ref="A25:A43"/>
    <mergeCell ref="C4:L4"/>
    <mergeCell ref="M4:V4"/>
    <mergeCell ref="W4:AF4"/>
    <mergeCell ref="A4:A5"/>
    <mergeCell ref="B4:B5"/>
    <mergeCell ref="A6:A24"/>
  </mergeCells>
  <hyperlinks>
    <hyperlink ref="A1" location="'Table of contents'!A1" display="Table of contents" xr:uid="{72C49733-D622-48A4-A1FA-70B18344F53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C8322-5589-41EE-93E1-7019FBB0C531}">
  <dimension ref="A1:W45"/>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RowHeight="11.65" x14ac:dyDescent="0.35"/>
  <cols>
    <col min="1" max="1" width="24.625" style="61" bestFit="1" customWidth="1"/>
    <col min="2" max="2" width="6.25" style="61" customWidth="1"/>
    <col min="3" max="3" width="5.625" style="61" bestFit="1" customWidth="1"/>
    <col min="4" max="4" width="8.75" style="61" bestFit="1" customWidth="1"/>
    <col min="5" max="5" width="18.625" style="61" customWidth="1"/>
    <col min="6" max="6" width="9.125" style="61" customWidth="1"/>
    <col min="7" max="7" width="9.625" style="61" bestFit="1" customWidth="1"/>
    <col min="8" max="8" width="13" style="61" customWidth="1"/>
    <col min="9" max="9" width="11.875" style="61" customWidth="1"/>
    <col min="10" max="10" width="5.5" style="61" bestFit="1" customWidth="1"/>
    <col min="11" max="11" width="8.75" style="61" bestFit="1" customWidth="1"/>
    <col min="12" max="12" width="15.375" style="61" customWidth="1"/>
    <col min="13" max="13" width="13.125" style="102" customWidth="1"/>
    <col min="14" max="14" width="9.625" style="61" bestFit="1" customWidth="1"/>
    <col min="15" max="15" width="17.625" style="61" customWidth="1"/>
    <col min="16" max="16" width="15.875" style="61" customWidth="1"/>
    <col min="17" max="17" width="5.5" style="61" bestFit="1" customWidth="1"/>
    <col min="18" max="18" width="8.75" style="61" bestFit="1" customWidth="1"/>
    <col min="19" max="19" width="16.375" style="61" customWidth="1"/>
    <col min="20" max="20" width="9.75" style="102" customWidth="1"/>
    <col min="21" max="21" width="9.625" style="61" bestFit="1" customWidth="1"/>
    <col min="22" max="22" width="16.875" style="61" customWidth="1"/>
    <col min="23" max="23" width="14.875" style="61" customWidth="1"/>
    <col min="24" max="16384" width="9" style="61"/>
  </cols>
  <sheetData>
    <row r="1" spans="1:23" ht="13.5" x14ac:dyDescent="0.35">
      <c r="A1" s="104" t="s">
        <v>91</v>
      </c>
    </row>
    <row r="3" spans="1:23" x14ac:dyDescent="0.35">
      <c r="A3" s="106" t="s">
        <v>159</v>
      </c>
    </row>
    <row r="4" spans="1:23" x14ac:dyDescent="0.35">
      <c r="A4" s="199"/>
      <c r="B4" s="101"/>
      <c r="C4" s="159" t="s">
        <v>106</v>
      </c>
      <c r="D4" s="197"/>
      <c r="E4" s="197"/>
      <c r="F4" s="197"/>
      <c r="G4" s="197"/>
      <c r="H4" s="197"/>
      <c r="I4" s="197"/>
      <c r="J4" s="159" t="s">
        <v>105</v>
      </c>
      <c r="K4" s="197"/>
      <c r="L4" s="197"/>
      <c r="M4" s="198"/>
      <c r="N4" s="197"/>
      <c r="O4" s="197"/>
      <c r="P4" s="197"/>
      <c r="Q4" s="159" t="s">
        <v>104</v>
      </c>
      <c r="R4" s="197"/>
      <c r="S4" s="197"/>
      <c r="T4" s="198"/>
      <c r="U4" s="197"/>
      <c r="V4" s="197"/>
      <c r="W4" s="197"/>
    </row>
    <row r="5" spans="1:23" s="131" customFormat="1" ht="24.75" customHeight="1" x14ac:dyDescent="0.35">
      <c r="A5" s="200"/>
      <c r="B5" s="129" t="s">
        <v>3</v>
      </c>
      <c r="C5" s="129" t="s">
        <v>6</v>
      </c>
      <c r="D5" s="129" t="s">
        <v>186</v>
      </c>
      <c r="E5" s="129" t="s">
        <v>4</v>
      </c>
      <c r="F5" s="129" t="s">
        <v>7</v>
      </c>
      <c r="G5" s="129" t="s">
        <v>9</v>
      </c>
      <c r="H5" s="129" t="s">
        <v>11</v>
      </c>
      <c r="I5" s="129" t="s">
        <v>13</v>
      </c>
      <c r="J5" s="129" t="s">
        <v>6</v>
      </c>
      <c r="K5" s="129" t="s">
        <v>186</v>
      </c>
      <c r="L5" s="129" t="s">
        <v>4</v>
      </c>
      <c r="M5" s="130" t="s">
        <v>7</v>
      </c>
      <c r="N5" s="129" t="s">
        <v>9</v>
      </c>
      <c r="O5" s="129" t="s">
        <v>11</v>
      </c>
      <c r="P5" s="129" t="s">
        <v>13</v>
      </c>
      <c r="Q5" s="129" t="s">
        <v>6</v>
      </c>
      <c r="R5" s="129" t="s">
        <v>186</v>
      </c>
      <c r="S5" s="129" t="s">
        <v>4</v>
      </c>
      <c r="T5" s="130" t="s">
        <v>7</v>
      </c>
      <c r="U5" s="129" t="s">
        <v>9</v>
      </c>
      <c r="V5" s="129" t="s">
        <v>11</v>
      </c>
      <c r="W5" s="129" t="s">
        <v>13</v>
      </c>
    </row>
    <row r="6" spans="1:23" ht="10.5" customHeight="1" x14ac:dyDescent="0.35">
      <c r="A6" s="195" t="s">
        <v>154</v>
      </c>
      <c r="B6" s="120">
        <v>2018</v>
      </c>
      <c r="C6" s="100">
        <v>914</v>
      </c>
      <c r="D6" s="87">
        <v>34.704595185995622</v>
      </c>
      <c r="E6" s="87">
        <v>4.8295045865659691</v>
      </c>
      <c r="F6" s="85">
        <v>123</v>
      </c>
      <c r="G6" s="94">
        <v>143</v>
      </c>
      <c r="H6" s="82">
        <v>0.15645514223194748</v>
      </c>
      <c r="I6" s="82">
        <v>0.13457330415754923</v>
      </c>
      <c r="J6" s="100">
        <v>1080</v>
      </c>
      <c r="K6" s="87">
        <v>33.108333333333334</v>
      </c>
      <c r="L6" s="87">
        <v>4.2981827555375025</v>
      </c>
      <c r="M6" s="85">
        <v>167</v>
      </c>
      <c r="N6" s="94">
        <v>192</v>
      </c>
      <c r="O6" s="82">
        <v>0.17777777777777778</v>
      </c>
      <c r="P6" s="82">
        <v>0.15462962962962962</v>
      </c>
      <c r="Q6" s="100">
        <v>423</v>
      </c>
      <c r="R6" s="87">
        <v>37.83451536643026</v>
      </c>
      <c r="S6" s="87">
        <v>4.7441431044882281</v>
      </c>
      <c r="T6" s="85">
        <v>46</v>
      </c>
      <c r="U6" s="94">
        <v>58</v>
      </c>
      <c r="V6" s="82">
        <v>0.13711583924349882</v>
      </c>
      <c r="W6" s="82">
        <v>0.10874704491725769</v>
      </c>
    </row>
    <row r="7" spans="1:23" x14ac:dyDescent="0.35">
      <c r="A7" s="196"/>
      <c r="B7" s="120">
        <v>2017</v>
      </c>
      <c r="C7" s="100">
        <v>1032</v>
      </c>
      <c r="D7" s="87">
        <v>34.836240310077521</v>
      </c>
      <c r="E7" s="87">
        <v>4.9738974287949986</v>
      </c>
      <c r="F7" s="85">
        <v>150</v>
      </c>
      <c r="G7" s="94">
        <v>171</v>
      </c>
      <c r="H7" s="82">
        <v>0.16569767441860464</v>
      </c>
      <c r="I7" s="82">
        <v>0.14534883720930233</v>
      </c>
      <c r="J7" s="100">
        <v>1024</v>
      </c>
      <c r="K7" s="87">
        <v>33.3740234375</v>
      </c>
      <c r="L7" s="87">
        <v>4.3783189446065576</v>
      </c>
      <c r="M7" s="85">
        <v>183</v>
      </c>
      <c r="N7" s="94">
        <v>192</v>
      </c>
      <c r="O7" s="82">
        <v>0.1875</v>
      </c>
      <c r="P7" s="82">
        <v>0.1787109375</v>
      </c>
      <c r="Q7" s="100">
        <v>400</v>
      </c>
      <c r="R7" s="87">
        <v>38.295000000000002</v>
      </c>
      <c r="S7" s="87">
        <v>4.7384570273454907</v>
      </c>
      <c r="T7" s="85">
        <v>41</v>
      </c>
      <c r="U7" s="94">
        <v>48</v>
      </c>
      <c r="V7" s="82">
        <v>0.12</v>
      </c>
      <c r="W7" s="82">
        <v>0.10249999999999999</v>
      </c>
    </row>
    <row r="8" spans="1:23" x14ac:dyDescent="0.35">
      <c r="A8" s="196"/>
      <c r="B8" s="120">
        <v>2016</v>
      </c>
      <c r="C8" s="100">
        <v>1087</v>
      </c>
      <c r="D8" s="87">
        <v>34.622815087396503</v>
      </c>
      <c r="E8" s="87">
        <v>4.6932935952031833</v>
      </c>
      <c r="F8" s="85">
        <v>154</v>
      </c>
      <c r="G8" s="94">
        <v>177</v>
      </c>
      <c r="H8" s="82">
        <v>0.16283348666053357</v>
      </c>
      <c r="I8" s="82">
        <v>0.14167433302667892</v>
      </c>
      <c r="J8" s="100">
        <v>918</v>
      </c>
      <c r="K8" s="87">
        <v>33.53921568627451</v>
      </c>
      <c r="L8" s="87">
        <v>4.3511559372787882</v>
      </c>
      <c r="M8" s="85">
        <v>137</v>
      </c>
      <c r="N8" s="94">
        <v>149</v>
      </c>
      <c r="O8" s="82">
        <v>0.16230936819172112</v>
      </c>
      <c r="P8" s="82">
        <v>0.14923747276688454</v>
      </c>
      <c r="Q8" s="100">
        <v>358</v>
      </c>
      <c r="R8" s="87">
        <v>38.555865921787706</v>
      </c>
      <c r="S8" s="87">
        <v>4.257226088763634</v>
      </c>
      <c r="T8" s="85">
        <v>34</v>
      </c>
      <c r="U8" s="94">
        <v>41</v>
      </c>
      <c r="V8" s="82">
        <v>0.11452513966480447</v>
      </c>
      <c r="W8" s="82">
        <v>9.4972067039106142E-2</v>
      </c>
    </row>
    <row r="9" spans="1:23" x14ac:dyDescent="0.35">
      <c r="A9" s="196"/>
      <c r="B9" s="120">
        <v>2015</v>
      </c>
      <c r="C9" s="100">
        <v>940</v>
      </c>
      <c r="D9" s="87">
        <v>34.263829787234044</v>
      </c>
      <c r="E9" s="87">
        <v>5.1769302302933928</v>
      </c>
      <c r="F9" s="85">
        <v>141</v>
      </c>
      <c r="G9" s="94">
        <v>160</v>
      </c>
      <c r="H9" s="82">
        <v>0.1702127659574468</v>
      </c>
      <c r="I9" s="82">
        <v>0.15</v>
      </c>
      <c r="J9" s="100">
        <v>821</v>
      </c>
      <c r="K9" s="87">
        <v>33.51766138855055</v>
      </c>
      <c r="L9" s="87">
        <v>4.3873078360832869</v>
      </c>
      <c r="M9" s="85">
        <v>157</v>
      </c>
      <c r="N9" s="94">
        <v>171</v>
      </c>
      <c r="O9" s="82">
        <v>0.20828258221680876</v>
      </c>
      <c r="P9" s="82">
        <v>0.19123020706455543</v>
      </c>
      <c r="Q9" s="100">
        <v>332</v>
      </c>
      <c r="R9" s="87">
        <v>38.885542168674696</v>
      </c>
      <c r="S9" s="87">
        <v>4.3877055103792113</v>
      </c>
      <c r="T9" s="85">
        <v>33</v>
      </c>
      <c r="U9" s="94">
        <v>43</v>
      </c>
      <c r="V9" s="82">
        <v>0.12951807228915663</v>
      </c>
      <c r="W9" s="82">
        <v>9.9397590361445784E-2</v>
      </c>
    </row>
    <row r="10" spans="1:23" x14ac:dyDescent="0.35">
      <c r="A10" s="196"/>
      <c r="B10" s="120">
        <v>2014</v>
      </c>
      <c r="C10" s="100">
        <v>1057</v>
      </c>
      <c r="D10" s="87">
        <v>34.216650898770105</v>
      </c>
      <c r="E10" s="87">
        <v>4.9285708610542533</v>
      </c>
      <c r="F10" s="85">
        <v>170</v>
      </c>
      <c r="G10" s="94">
        <v>190</v>
      </c>
      <c r="H10" s="82">
        <v>0.17975402081362346</v>
      </c>
      <c r="I10" s="82">
        <v>0.16083254493850521</v>
      </c>
      <c r="J10" s="100">
        <v>773</v>
      </c>
      <c r="K10" s="87">
        <v>33.807244501940488</v>
      </c>
      <c r="L10" s="87">
        <v>4.5586985828694129</v>
      </c>
      <c r="M10" s="85">
        <v>118</v>
      </c>
      <c r="N10" s="94">
        <v>128</v>
      </c>
      <c r="O10" s="82">
        <v>0.16558861578266496</v>
      </c>
      <c r="P10" s="82">
        <v>0.15265200517464425</v>
      </c>
      <c r="Q10" s="100">
        <v>368</v>
      </c>
      <c r="R10" s="87">
        <v>38.798913043478258</v>
      </c>
      <c r="S10" s="87">
        <v>4.0943756376282607</v>
      </c>
      <c r="T10" s="85">
        <v>23</v>
      </c>
      <c r="U10" s="94">
        <v>27</v>
      </c>
      <c r="V10" s="82">
        <v>7.3369565217391311E-2</v>
      </c>
      <c r="W10" s="82">
        <v>6.25E-2</v>
      </c>
    </row>
    <row r="11" spans="1:23" x14ac:dyDescent="0.35">
      <c r="A11" s="196"/>
      <c r="B11" s="120">
        <v>2013</v>
      </c>
      <c r="C11" s="100">
        <v>1117</v>
      </c>
      <c r="D11" s="87">
        <v>33.924798567591765</v>
      </c>
      <c r="E11" s="87">
        <v>5.0602177829076158</v>
      </c>
      <c r="F11" s="85">
        <v>202</v>
      </c>
      <c r="G11" s="94">
        <v>221</v>
      </c>
      <c r="H11" s="82">
        <v>0.19785138764547897</v>
      </c>
      <c r="I11" s="82">
        <v>0.18084153983885407</v>
      </c>
      <c r="J11" s="100">
        <v>635</v>
      </c>
      <c r="K11" s="87">
        <v>34.099212598425197</v>
      </c>
      <c r="L11" s="87">
        <v>4.376161192366383</v>
      </c>
      <c r="M11" s="85">
        <v>94</v>
      </c>
      <c r="N11" s="94">
        <v>109</v>
      </c>
      <c r="O11" s="82">
        <v>0.17165354330708663</v>
      </c>
      <c r="P11" s="82">
        <v>0.14803149606299212</v>
      </c>
      <c r="Q11" s="100">
        <v>417</v>
      </c>
      <c r="R11" s="87">
        <v>38.669082125603865</v>
      </c>
      <c r="S11" s="87">
        <v>4.1944477480509601</v>
      </c>
      <c r="T11" s="85">
        <v>23</v>
      </c>
      <c r="U11" s="94">
        <v>30</v>
      </c>
      <c r="V11" s="82">
        <v>7.1942446043165464E-2</v>
      </c>
      <c r="W11" s="82">
        <v>5.5155875299760189E-2</v>
      </c>
    </row>
    <row r="12" spans="1:23" x14ac:dyDescent="0.35">
      <c r="A12" s="196"/>
      <c r="B12" s="120">
        <v>2012</v>
      </c>
      <c r="C12" s="100">
        <v>1151</v>
      </c>
      <c r="D12" s="87">
        <v>34.251086012163334</v>
      </c>
      <c r="E12" s="87">
        <v>5.1536290506191511</v>
      </c>
      <c r="F12" s="85">
        <v>165</v>
      </c>
      <c r="G12" s="94">
        <v>199</v>
      </c>
      <c r="H12" s="82">
        <v>0.17289313640312773</v>
      </c>
      <c r="I12" s="82">
        <v>0.14335360556038226</v>
      </c>
      <c r="J12" s="100">
        <v>602</v>
      </c>
      <c r="K12" s="87">
        <v>34.011627906976742</v>
      </c>
      <c r="L12" s="87">
        <v>4.414360175068909</v>
      </c>
      <c r="M12" s="85">
        <v>107</v>
      </c>
      <c r="N12" s="94">
        <v>114</v>
      </c>
      <c r="O12" s="82">
        <v>0.18936877076411959</v>
      </c>
      <c r="P12" s="82">
        <v>0.17774086378737541</v>
      </c>
      <c r="Q12" s="100">
        <v>432</v>
      </c>
      <c r="R12" s="87">
        <v>39.655092592592595</v>
      </c>
      <c r="S12" s="87">
        <v>4.1826384981541755</v>
      </c>
      <c r="T12" s="85">
        <v>30</v>
      </c>
      <c r="U12" s="94">
        <v>34</v>
      </c>
      <c r="V12" s="82">
        <v>7.8703703703703706E-2</v>
      </c>
      <c r="W12" s="82">
        <v>6.9444444444444448E-2</v>
      </c>
    </row>
    <row r="13" spans="1:23" x14ac:dyDescent="0.35">
      <c r="A13" s="196"/>
      <c r="B13" s="120">
        <v>2011</v>
      </c>
      <c r="C13" s="100">
        <v>1070</v>
      </c>
      <c r="D13" s="87">
        <v>34.529906542056075</v>
      </c>
      <c r="E13" s="87">
        <v>5.0049081508797224</v>
      </c>
      <c r="F13" s="85">
        <v>168</v>
      </c>
      <c r="G13" s="94">
        <v>192</v>
      </c>
      <c r="H13" s="82">
        <v>0.17943925233644858</v>
      </c>
      <c r="I13" s="82">
        <v>0.15700934579439252</v>
      </c>
      <c r="J13" s="100">
        <v>509</v>
      </c>
      <c r="K13" s="87">
        <v>34.528487229862478</v>
      </c>
      <c r="L13" s="87">
        <v>4.4405784095464407</v>
      </c>
      <c r="M13" s="85">
        <v>69</v>
      </c>
      <c r="N13" s="94">
        <v>77</v>
      </c>
      <c r="O13" s="82">
        <v>0.15127701375245581</v>
      </c>
      <c r="P13" s="82">
        <v>0.13555992141453832</v>
      </c>
      <c r="Q13" s="100">
        <v>398</v>
      </c>
      <c r="R13" s="87">
        <v>39.31738035264484</v>
      </c>
      <c r="S13" s="87">
        <v>4.105660550150823</v>
      </c>
      <c r="T13" s="85">
        <v>38</v>
      </c>
      <c r="U13" s="94">
        <v>45</v>
      </c>
      <c r="V13" s="82">
        <v>0.11306532663316583</v>
      </c>
      <c r="W13" s="82">
        <v>9.5477386934673364E-2</v>
      </c>
    </row>
    <row r="14" spans="1:23" x14ac:dyDescent="0.35">
      <c r="A14" s="196"/>
      <c r="B14" s="120">
        <v>2010</v>
      </c>
      <c r="C14" s="100">
        <v>1138</v>
      </c>
      <c r="D14" s="87">
        <v>34.372583479789107</v>
      </c>
      <c r="E14" s="87">
        <v>5.1284060741774633</v>
      </c>
      <c r="F14" s="85">
        <v>196</v>
      </c>
      <c r="G14" s="94">
        <v>220</v>
      </c>
      <c r="H14" s="82">
        <v>0.19332161687170474</v>
      </c>
      <c r="I14" s="82">
        <v>0.17223198594024605</v>
      </c>
      <c r="J14" s="100">
        <v>464</v>
      </c>
      <c r="K14" s="87">
        <v>34.795258620689658</v>
      </c>
      <c r="L14" s="87">
        <v>4.5190090768401561</v>
      </c>
      <c r="M14" s="85">
        <v>74</v>
      </c>
      <c r="N14" s="94">
        <v>80</v>
      </c>
      <c r="O14" s="82">
        <v>0.17241379310344829</v>
      </c>
      <c r="P14" s="82">
        <v>0.15948275862068967</v>
      </c>
      <c r="Q14" s="100">
        <v>398</v>
      </c>
      <c r="R14" s="87">
        <v>39.384422110552762</v>
      </c>
      <c r="S14" s="87">
        <v>3.8587443661286054</v>
      </c>
      <c r="T14" s="85">
        <v>32</v>
      </c>
      <c r="U14" s="94">
        <v>42</v>
      </c>
      <c r="V14" s="82">
        <v>0.10552763819095477</v>
      </c>
      <c r="W14" s="82">
        <v>8.0402010050251257E-2</v>
      </c>
    </row>
    <row r="15" spans="1:23" x14ac:dyDescent="0.35">
      <c r="A15" s="196"/>
      <c r="B15" s="120">
        <v>2009</v>
      </c>
      <c r="C15" s="100">
        <v>1149</v>
      </c>
      <c r="D15" s="87">
        <v>34.793733681462143</v>
      </c>
      <c r="E15" s="87">
        <v>4.9572686549562786</v>
      </c>
      <c r="F15" s="85">
        <v>163</v>
      </c>
      <c r="G15" s="94">
        <v>185</v>
      </c>
      <c r="H15" s="82">
        <v>0.16100957354221063</v>
      </c>
      <c r="I15" s="82">
        <v>0.14186248912097477</v>
      </c>
      <c r="J15" s="100">
        <v>399</v>
      </c>
      <c r="K15" s="87">
        <v>34.358395989974937</v>
      </c>
      <c r="L15" s="87">
        <v>4.5055658626793287</v>
      </c>
      <c r="M15" s="85">
        <v>54</v>
      </c>
      <c r="N15" s="94">
        <v>62</v>
      </c>
      <c r="O15" s="82">
        <v>0.15538847117794485</v>
      </c>
      <c r="P15" s="82">
        <v>0.13533834586466165</v>
      </c>
      <c r="Q15" s="100">
        <v>373</v>
      </c>
      <c r="R15" s="87">
        <v>38.986595174262732</v>
      </c>
      <c r="S15" s="87">
        <v>4.019701139929003</v>
      </c>
      <c r="T15" s="85">
        <v>31</v>
      </c>
      <c r="U15" s="94">
        <v>38</v>
      </c>
      <c r="V15" s="82">
        <v>0.10187667560321716</v>
      </c>
      <c r="W15" s="82">
        <v>8.3109919571045576E-2</v>
      </c>
    </row>
    <row r="16" spans="1:23" x14ac:dyDescent="0.35">
      <c r="A16" s="196"/>
      <c r="B16" s="120">
        <v>2008</v>
      </c>
      <c r="C16" s="100">
        <v>1093</v>
      </c>
      <c r="D16" s="87">
        <v>34.132662397072281</v>
      </c>
      <c r="E16" s="87">
        <v>4.699551666575343</v>
      </c>
      <c r="F16" s="85">
        <v>151</v>
      </c>
      <c r="G16" s="94">
        <v>150</v>
      </c>
      <c r="H16" s="82">
        <v>0.1372369624885636</v>
      </c>
      <c r="I16" s="82">
        <v>0.13815187557182068</v>
      </c>
      <c r="J16" s="100">
        <v>397</v>
      </c>
      <c r="K16" s="87">
        <v>35.418136020151131</v>
      </c>
      <c r="L16" s="87">
        <v>4.1902457863185694</v>
      </c>
      <c r="M16" s="85">
        <v>51</v>
      </c>
      <c r="N16" s="94">
        <v>53</v>
      </c>
      <c r="O16" s="82">
        <v>0.13350125944584382</v>
      </c>
      <c r="P16" s="82">
        <v>0.12846347607052896</v>
      </c>
      <c r="Q16" s="100">
        <v>382</v>
      </c>
      <c r="R16" s="87">
        <v>39.31413612565445</v>
      </c>
      <c r="S16" s="87">
        <v>3.6353066748505798</v>
      </c>
      <c r="T16" s="85">
        <v>32</v>
      </c>
      <c r="U16" s="94">
        <v>32</v>
      </c>
      <c r="V16" s="82">
        <v>8.3769633507853408E-2</v>
      </c>
      <c r="W16" s="82">
        <v>8.3769633507853408E-2</v>
      </c>
    </row>
    <row r="17" spans="1:23" x14ac:dyDescent="0.35">
      <c r="A17" s="196"/>
      <c r="B17" s="120">
        <v>2007</v>
      </c>
      <c r="C17" s="100">
        <v>1175</v>
      </c>
      <c r="D17" s="87">
        <v>34.112340425531912</v>
      </c>
      <c r="E17" s="87">
        <v>4.6564684877842115</v>
      </c>
      <c r="F17" s="85">
        <v>170</v>
      </c>
      <c r="G17" s="94">
        <v>169</v>
      </c>
      <c r="H17" s="82">
        <v>0.14382978723404255</v>
      </c>
      <c r="I17" s="82">
        <v>0.14468085106382977</v>
      </c>
      <c r="J17" s="100">
        <v>303</v>
      </c>
      <c r="K17" s="87">
        <v>34.957095709570957</v>
      </c>
      <c r="L17" s="87">
        <v>4.4210874236257007</v>
      </c>
      <c r="M17" s="85">
        <v>38</v>
      </c>
      <c r="N17" s="94">
        <v>42</v>
      </c>
      <c r="O17" s="82">
        <v>0.13861386138613863</v>
      </c>
      <c r="P17" s="82">
        <v>0.1254125412541254</v>
      </c>
      <c r="Q17" s="100">
        <v>367</v>
      </c>
      <c r="R17" s="87">
        <v>39.411444141689373</v>
      </c>
      <c r="S17" s="87">
        <v>3.6183275279804343</v>
      </c>
      <c r="T17" s="85">
        <v>23</v>
      </c>
      <c r="U17" s="94">
        <v>25</v>
      </c>
      <c r="V17" s="82">
        <v>6.8119891008174394E-2</v>
      </c>
      <c r="W17" s="82">
        <v>6.2670299727520432E-2</v>
      </c>
    </row>
    <row r="18" spans="1:23" x14ac:dyDescent="0.35">
      <c r="A18" s="196"/>
      <c r="B18" s="120">
        <v>2006</v>
      </c>
      <c r="C18" s="100">
        <v>1147</v>
      </c>
      <c r="D18" s="87">
        <v>34.068003487358325</v>
      </c>
      <c r="E18" s="87">
        <v>4.8101440079788027</v>
      </c>
      <c r="F18" s="85">
        <v>143</v>
      </c>
      <c r="G18" s="94">
        <v>160</v>
      </c>
      <c r="H18" s="82">
        <v>0.13949433304272013</v>
      </c>
      <c r="I18" s="82">
        <v>0.12467306015693112</v>
      </c>
      <c r="J18" s="100">
        <v>346</v>
      </c>
      <c r="K18" s="87">
        <v>35.849710982658962</v>
      </c>
      <c r="L18" s="87">
        <v>4.2215333525988887</v>
      </c>
      <c r="M18" s="85">
        <v>36</v>
      </c>
      <c r="N18" s="94">
        <v>43</v>
      </c>
      <c r="O18" s="82">
        <v>0.12427745664739884</v>
      </c>
      <c r="P18" s="82">
        <v>0.10404624277456648</v>
      </c>
      <c r="Q18" s="100">
        <v>377</v>
      </c>
      <c r="R18" s="87">
        <v>39.180371352785144</v>
      </c>
      <c r="S18" s="87">
        <v>4.1291275460810617</v>
      </c>
      <c r="T18" s="85">
        <v>31</v>
      </c>
      <c r="U18" s="94">
        <v>37</v>
      </c>
      <c r="V18" s="82">
        <v>9.8143236074270557E-2</v>
      </c>
      <c r="W18" s="82">
        <v>8.2228116710875335E-2</v>
      </c>
    </row>
    <row r="19" spans="1:23" x14ac:dyDescent="0.35">
      <c r="A19" s="196"/>
      <c r="B19" s="120">
        <v>2005</v>
      </c>
      <c r="C19" s="100">
        <v>1553</v>
      </c>
      <c r="D19" s="87">
        <v>33.479716677398585</v>
      </c>
      <c r="E19" s="87">
        <v>4.8258540593371233</v>
      </c>
      <c r="F19" s="85">
        <v>212</v>
      </c>
      <c r="G19" s="94">
        <v>239</v>
      </c>
      <c r="H19" s="82">
        <v>0.15389568576947843</v>
      </c>
      <c r="I19" s="82">
        <v>0.13650998068254991</v>
      </c>
      <c r="J19" s="100">
        <v>313</v>
      </c>
      <c r="K19" s="87">
        <v>35.444089456869008</v>
      </c>
      <c r="L19" s="87">
        <v>4.6826685974212934</v>
      </c>
      <c r="M19" s="85">
        <v>34</v>
      </c>
      <c r="N19" s="94">
        <v>35</v>
      </c>
      <c r="O19" s="82">
        <v>0.11182108626198083</v>
      </c>
      <c r="P19" s="82">
        <v>0.10862619808306709</v>
      </c>
      <c r="Q19" s="100">
        <v>432</v>
      </c>
      <c r="R19" s="87">
        <v>39.332558139534882</v>
      </c>
      <c r="S19" s="87">
        <v>3.7625585635700283</v>
      </c>
      <c r="T19" s="85">
        <v>29</v>
      </c>
      <c r="U19" s="94">
        <v>36</v>
      </c>
      <c r="V19" s="82">
        <v>8.3333333333333329E-2</v>
      </c>
      <c r="W19" s="82">
        <v>6.7129629629629636E-2</v>
      </c>
    </row>
    <row r="20" spans="1:23" x14ac:dyDescent="0.35">
      <c r="A20" s="196"/>
      <c r="B20" s="120">
        <v>2004</v>
      </c>
      <c r="C20" s="100">
        <v>1690</v>
      </c>
      <c r="D20" s="87">
        <v>33.475147928994083</v>
      </c>
      <c r="E20" s="87">
        <v>4.6587359062721259</v>
      </c>
      <c r="F20" s="85">
        <v>220</v>
      </c>
      <c r="G20" s="94">
        <v>251</v>
      </c>
      <c r="H20" s="82">
        <v>0.14852071005917158</v>
      </c>
      <c r="I20" s="82">
        <v>0.13017751479289941</v>
      </c>
      <c r="J20" s="100">
        <v>321</v>
      </c>
      <c r="K20" s="87">
        <v>35.370716510903428</v>
      </c>
      <c r="L20" s="87">
        <v>4.3766887208835481</v>
      </c>
      <c r="M20" s="85">
        <v>32</v>
      </c>
      <c r="N20" s="94">
        <v>37</v>
      </c>
      <c r="O20" s="82">
        <v>0.11526479750778816</v>
      </c>
      <c r="P20" s="82">
        <v>9.9688473520249218E-2</v>
      </c>
      <c r="Q20" s="100">
        <v>478</v>
      </c>
      <c r="R20" s="87">
        <v>38.905660377358494</v>
      </c>
      <c r="S20" s="87">
        <v>3.8533806434880198</v>
      </c>
      <c r="T20" s="85">
        <v>26</v>
      </c>
      <c r="U20" s="94">
        <v>32</v>
      </c>
      <c r="V20" s="82">
        <v>6.6945606694560664E-2</v>
      </c>
      <c r="W20" s="82">
        <v>5.4393305439330547E-2</v>
      </c>
    </row>
    <row r="21" spans="1:23" x14ac:dyDescent="0.35">
      <c r="A21" s="196"/>
      <c r="B21" s="120">
        <v>2003</v>
      </c>
      <c r="C21" s="100">
        <v>1888</v>
      </c>
      <c r="D21" s="87">
        <v>33.541157727031333</v>
      </c>
      <c r="E21" s="87">
        <v>5.0391752751958254</v>
      </c>
      <c r="F21" s="85">
        <v>264</v>
      </c>
      <c r="G21" s="94">
        <v>287</v>
      </c>
      <c r="H21" s="82">
        <v>0.15201271186440679</v>
      </c>
      <c r="I21" s="82">
        <v>0.13983050847457626</v>
      </c>
      <c r="J21" s="100">
        <v>249</v>
      </c>
      <c r="K21" s="87">
        <v>35.044176706827308</v>
      </c>
      <c r="L21" s="87">
        <v>4.240990476976199</v>
      </c>
      <c r="M21" s="85">
        <v>23</v>
      </c>
      <c r="N21" s="94">
        <v>29</v>
      </c>
      <c r="O21" s="82">
        <v>0.11646586345381527</v>
      </c>
      <c r="P21" s="82">
        <v>9.2369477911646583E-2</v>
      </c>
      <c r="Q21" s="100">
        <v>540</v>
      </c>
      <c r="R21" s="87">
        <v>38.107142857142854</v>
      </c>
      <c r="S21" s="87">
        <v>4.2370751848945218</v>
      </c>
      <c r="T21" s="85">
        <v>37</v>
      </c>
      <c r="U21" s="94">
        <v>41</v>
      </c>
      <c r="V21" s="82">
        <v>7.5925925925925924E-2</v>
      </c>
      <c r="W21" s="82">
        <v>6.851851851851852E-2</v>
      </c>
    </row>
    <row r="22" spans="1:23" x14ac:dyDescent="0.35">
      <c r="A22" s="196"/>
      <c r="B22" s="120">
        <v>2002</v>
      </c>
      <c r="C22" s="100">
        <v>2022</v>
      </c>
      <c r="D22" s="87">
        <v>33.243162605668822</v>
      </c>
      <c r="E22" s="87">
        <v>4.8925853177955432</v>
      </c>
      <c r="F22" s="85">
        <v>266</v>
      </c>
      <c r="G22" s="94">
        <v>284</v>
      </c>
      <c r="H22" s="82">
        <v>0.14045499505440159</v>
      </c>
      <c r="I22" s="82">
        <v>0.13155291790306628</v>
      </c>
      <c r="J22" s="100">
        <v>219</v>
      </c>
      <c r="K22" s="87">
        <v>34.406392694063925</v>
      </c>
      <c r="L22" s="87">
        <v>4.4592682458799997</v>
      </c>
      <c r="M22" s="85">
        <v>31</v>
      </c>
      <c r="N22" s="94">
        <v>33</v>
      </c>
      <c r="O22" s="82">
        <v>0.15068493150684931</v>
      </c>
      <c r="P22" s="82">
        <v>0.14155251141552511</v>
      </c>
      <c r="Q22" s="100">
        <v>411</v>
      </c>
      <c r="R22" s="87">
        <v>38.017199017199019</v>
      </c>
      <c r="S22" s="87">
        <v>4.5095801944767082</v>
      </c>
      <c r="T22" s="85">
        <v>32</v>
      </c>
      <c r="U22" s="94">
        <v>40</v>
      </c>
      <c r="V22" s="82">
        <v>9.7323600973236016E-2</v>
      </c>
      <c r="W22" s="82">
        <v>7.785888077858881E-2</v>
      </c>
    </row>
    <row r="23" spans="1:23" x14ac:dyDescent="0.35">
      <c r="A23" s="196"/>
      <c r="B23" s="120">
        <v>2001</v>
      </c>
      <c r="C23" s="100">
        <v>1945</v>
      </c>
      <c r="D23" s="87">
        <v>33.017552916881776</v>
      </c>
      <c r="E23" s="87">
        <v>5.0898688281809221</v>
      </c>
      <c r="F23" s="85">
        <v>229</v>
      </c>
      <c r="G23" s="94">
        <v>247</v>
      </c>
      <c r="H23" s="82">
        <v>0.12699228791773778</v>
      </c>
      <c r="I23" s="82">
        <v>0.11773778920308484</v>
      </c>
      <c r="J23" s="100">
        <v>196</v>
      </c>
      <c r="K23" s="87">
        <v>34.627551020408163</v>
      </c>
      <c r="L23" s="87">
        <v>4.1254630070947318</v>
      </c>
      <c r="M23" s="85">
        <v>21</v>
      </c>
      <c r="N23" s="94">
        <v>22</v>
      </c>
      <c r="O23" s="82">
        <v>0.11224489795918367</v>
      </c>
      <c r="P23" s="82">
        <v>0.10714285714285714</v>
      </c>
      <c r="Q23" s="100">
        <v>398</v>
      </c>
      <c r="R23" s="87">
        <v>37.876315789473686</v>
      </c>
      <c r="S23" s="87">
        <v>4.7337497215835906</v>
      </c>
      <c r="T23" s="85">
        <v>29</v>
      </c>
      <c r="U23" s="94">
        <v>38</v>
      </c>
      <c r="V23" s="82">
        <v>9.5477386934673364E-2</v>
      </c>
      <c r="W23" s="82">
        <v>7.2864321608040197E-2</v>
      </c>
    </row>
    <row r="24" spans="1:23" x14ac:dyDescent="0.35">
      <c r="A24" s="196"/>
      <c r="B24" s="120">
        <v>2000</v>
      </c>
      <c r="C24" s="100">
        <v>1978</v>
      </c>
      <c r="D24" s="87">
        <v>32.409528636594018</v>
      </c>
      <c r="E24" s="87">
        <v>4.9770431351149389</v>
      </c>
      <c r="F24" s="85">
        <v>241</v>
      </c>
      <c r="G24" s="94">
        <v>248</v>
      </c>
      <c r="H24" s="82">
        <v>0.12537917087967643</v>
      </c>
      <c r="I24" s="82">
        <v>0.121840242669363</v>
      </c>
      <c r="J24" s="100">
        <v>169</v>
      </c>
      <c r="K24" s="87">
        <v>34.520710059171599</v>
      </c>
      <c r="L24" s="87">
        <v>4.923183601484145</v>
      </c>
      <c r="M24" s="85">
        <v>15</v>
      </c>
      <c r="N24" s="94">
        <v>17</v>
      </c>
      <c r="O24" s="82">
        <v>0.10059171597633136</v>
      </c>
      <c r="P24" s="82">
        <v>8.8757396449704137E-2</v>
      </c>
      <c r="Q24" s="100">
        <v>435</v>
      </c>
      <c r="R24" s="87">
        <v>38.385416666666664</v>
      </c>
      <c r="S24" s="87">
        <v>4.289934419823803</v>
      </c>
      <c r="T24" s="85">
        <v>23</v>
      </c>
      <c r="U24" s="94">
        <v>26</v>
      </c>
      <c r="V24" s="82">
        <v>5.9770114942528735E-2</v>
      </c>
      <c r="W24" s="82">
        <v>5.2873563218390804E-2</v>
      </c>
    </row>
    <row r="25" spans="1:23" x14ac:dyDescent="0.35">
      <c r="A25" s="195" t="s">
        <v>155</v>
      </c>
      <c r="B25" s="120">
        <v>2018</v>
      </c>
      <c r="C25" s="100">
        <v>1100</v>
      </c>
      <c r="D25" s="87">
        <v>33.81818181818182</v>
      </c>
      <c r="E25" s="87">
        <v>4.8686040899958236</v>
      </c>
      <c r="F25" s="85">
        <v>154</v>
      </c>
      <c r="G25" s="94">
        <v>172</v>
      </c>
      <c r="H25" s="82">
        <v>0.15636363636363637</v>
      </c>
      <c r="I25" s="82">
        <v>0.14000000000000001</v>
      </c>
      <c r="J25" s="100">
        <v>1500</v>
      </c>
      <c r="K25" s="87">
        <v>32.944000000000003</v>
      </c>
      <c r="L25" s="87">
        <v>4.3347661221031739</v>
      </c>
      <c r="M25" s="85">
        <v>217</v>
      </c>
      <c r="N25" s="94">
        <v>240</v>
      </c>
      <c r="O25" s="82">
        <v>0.16</v>
      </c>
      <c r="P25" s="82">
        <v>0.14466666666666667</v>
      </c>
      <c r="Q25" s="100">
        <v>591</v>
      </c>
      <c r="R25" s="87">
        <v>37.507640067911716</v>
      </c>
      <c r="S25" s="87">
        <v>4.7007595419387371</v>
      </c>
      <c r="T25" s="85">
        <v>43</v>
      </c>
      <c r="U25" s="94">
        <v>57</v>
      </c>
      <c r="V25" s="82">
        <v>9.6446700507614211E-2</v>
      </c>
      <c r="W25" s="82">
        <v>7.2758037225042302E-2</v>
      </c>
    </row>
    <row r="26" spans="1:23" x14ac:dyDescent="0.35">
      <c r="A26" s="196"/>
      <c r="B26" s="120">
        <v>2017</v>
      </c>
      <c r="C26" s="100">
        <v>1110</v>
      </c>
      <c r="D26" s="87">
        <v>34.163063063063063</v>
      </c>
      <c r="E26" s="87">
        <v>4.8679393854985307</v>
      </c>
      <c r="F26" s="85">
        <v>175</v>
      </c>
      <c r="G26" s="94">
        <v>184</v>
      </c>
      <c r="H26" s="82">
        <v>0.16576576576576577</v>
      </c>
      <c r="I26" s="82">
        <v>0.15765765765765766</v>
      </c>
      <c r="J26" s="100">
        <v>1460</v>
      </c>
      <c r="K26" s="87">
        <v>33.010273972602739</v>
      </c>
      <c r="L26" s="87">
        <v>4.0931655273795178</v>
      </c>
      <c r="M26" s="85">
        <v>215</v>
      </c>
      <c r="N26" s="94">
        <v>236</v>
      </c>
      <c r="O26" s="82">
        <v>0.16164383561643836</v>
      </c>
      <c r="P26" s="82">
        <v>0.14726027397260275</v>
      </c>
      <c r="Q26" s="100">
        <v>582</v>
      </c>
      <c r="R26" s="87">
        <v>37.559380378657487</v>
      </c>
      <c r="S26" s="87">
        <v>4.3081001593136881</v>
      </c>
      <c r="T26" s="85">
        <v>48</v>
      </c>
      <c r="U26" s="94">
        <v>58</v>
      </c>
      <c r="V26" s="82">
        <v>9.9656357388316158E-2</v>
      </c>
      <c r="W26" s="82">
        <v>8.247422680412371E-2</v>
      </c>
    </row>
    <row r="27" spans="1:23" x14ac:dyDescent="0.35">
      <c r="A27" s="196"/>
      <c r="B27" s="120">
        <v>2016</v>
      </c>
      <c r="C27" s="100">
        <v>1162</v>
      </c>
      <c r="D27" s="87">
        <v>34.149741824440618</v>
      </c>
      <c r="E27" s="87">
        <v>4.8369227606205785</v>
      </c>
      <c r="F27" s="85">
        <v>153</v>
      </c>
      <c r="G27" s="94">
        <v>174</v>
      </c>
      <c r="H27" s="82">
        <v>0.14974182444061962</v>
      </c>
      <c r="I27" s="82">
        <v>0.13166953528399311</v>
      </c>
      <c r="J27" s="100">
        <v>1360</v>
      </c>
      <c r="K27" s="87">
        <v>33.120588235294115</v>
      </c>
      <c r="L27" s="87">
        <v>4.213443429824606</v>
      </c>
      <c r="M27" s="85">
        <v>181</v>
      </c>
      <c r="N27" s="94">
        <v>205</v>
      </c>
      <c r="O27" s="82">
        <v>0.15073529411764705</v>
      </c>
      <c r="P27" s="82">
        <v>0.13308823529411765</v>
      </c>
      <c r="Q27" s="100">
        <v>566</v>
      </c>
      <c r="R27" s="87">
        <v>37.939929328621908</v>
      </c>
      <c r="S27" s="87">
        <v>4.0570049347938921</v>
      </c>
      <c r="T27" s="85">
        <v>48</v>
      </c>
      <c r="U27" s="94">
        <v>57</v>
      </c>
      <c r="V27" s="82">
        <v>0.10070671378091872</v>
      </c>
      <c r="W27" s="82">
        <v>8.4805653710247356E-2</v>
      </c>
    </row>
    <row r="28" spans="1:23" x14ac:dyDescent="0.35">
      <c r="A28" s="196"/>
      <c r="B28" s="120">
        <v>2015</v>
      </c>
      <c r="C28" s="100">
        <v>1154</v>
      </c>
      <c r="D28" s="87">
        <v>33.651646447140379</v>
      </c>
      <c r="E28" s="87">
        <v>4.9667841134473605</v>
      </c>
      <c r="F28" s="85">
        <v>135</v>
      </c>
      <c r="G28" s="94">
        <v>156</v>
      </c>
      <c r="H28" s="82">
        <v>0.13518197573656845</v>
      </c>
      <c r="I28" s="82">
        <v>0.1169844020797227</v>
      </c>
      <c r="J28" s="100">
        <v>1208</v>
      </c>
      <c r="K28" s="87">
        <v>33.259933774834437</v>
      </c>
      <c r="L28" s="87">
        <v>4.2186102976331483</v>
      </c>
      <c r="M28" s="85">
        <v>168</v>
      </c>
      <c r="N28" s="94">
        <v>180</v>
      </c>
      <c r="O28" s="82">
        <v>0.1490066225165563</v>
      </c>
      <c r="P28" s="82">
        <v>0.13907284768211919</v>
      </c>
      <c r="Q28" s="100">
        <v>516</v>
      </c>
      <c r="R28" s="87">
        <v>38.089147286821706</v>
      </c>
      <c r="S28" s="87">
        <v>4.3365892415150959</v>
      </c>
      <c r="T28" s="85">
        <v>40</v>
      </c>
      <c r="U28" s="94">
        <v>46</v>
      </c>
      <c r="V28" s="82">
        <v>8.9147286821705432E-2</v>
      </c>
      <c r="W28" s="82">
        <v>7.7519379844961239E-2</v>
      </c>
    </row>
    <row r="29" spans="1:23" x14ac:dyDescent="0.35">
      <c r="A29" s="196"/>
      <c r="B29" s="120">
        <v>2014</v>
      </c>
      <c r="C29" s="100">
        <v>957</v>
      </c>
      <c r="D29" s="87">
        <v>33.696969696969695</v>
      </c>
      <c r="E29" s="87">
        <v>4.6090775468565734</v>
      </c>
      <c r="F29" s="85">
        <v>144</v>
      </c>
      <c r="G29" s="94">
        <v>155</v>
      </c>
      <c r="H29" s="82">
        <v>0.16196447230929989</v>
      </c>
      <c r="I29" s="82">
        <v>0.15047021943573669</v>
      </c>
      <c r="J29" s="100">
        <v>1051</v>
      </c>
      <c r="K29" s="87">
        <v>33.42245480494767</v>
      </c>
      <c r="L29" s="87">
        <v>4.2697384106899854</v>
      </c>
      <c r="M29" s="85">
        <v>140</v>
      </c>
      <c r="N29" s="94">
        <v>149</v>
      </c>
      <c r="O29" s="82">
        <v>0.14176974310180782</v>
      </c>
      <c r="P29" s="82">
        <v>0.13320647002854424</v>
      </c>
      <c r="Q29" s="100">
        <v>496</v>
      </c>
      <c r="R29" s="87">
        <v>38.31653225806452</v>
      </c>
      <c r="S29" s="87">
        <v>4.287384070539316</v>
      </c>
      <c r="T29" s="85">
        <v>48</v>
      </c>
      <c r="U29" s="94">
        <v>55</v>
      </c>
      <c r="V29" s="82">
        <v>0.11088709677419355</v>
      </c>
      <c r="W29" s="82">
        <v>9.6774193548387094E-2</v>
      </c>
    </row>
    <row r="30" spans="1:23" x14ac:dyDescent="0.35">
      <c r="A30" s="196"/>
      <c r="B30" s="120">
        <v>2013</v>
      </c>
      <c r="C30" s="100">
        <v>1046</v>
      </c>
      <c r="D30" s="87">
        <v>33.72466539196941</v>
      </c>
      <c r="E30" s="87">
        <v>4.5797275079132493</v>
      </c>
      <c r="F30" s="85">
        <v>136</v>
      </c>
      <c r="G30" s="94">
        <v>152</v>
      </c>
      <c r="H30" s="82">
        <v>0.14531548757170173</v>
      </c>
      <c r="I30" s="82">
        <v>0.13001912045889102</v>
      </c>
      <c r="J30" s="100">
        <v>890</v>
      </c>
      <c r="K30" s="87">
        <v>33.565168539325846</v>
      </c>
      <c r="L30" s="87">
        <v>4.314688815932862</v>
      </c>
      <c r="M30" s="85">
        <v>102</v>
      </c>
      <c r="N30" s="94">
        <v>112</v>
      </c>
      <c r="O30" s="82">
        <v>0.12584269662921349</v>
      </c>
      <c r="P30" s="82">
        <v>0.1146067415730337</v>
      </c>
      <c r="Q30" s="100">
        <v>537</v>
      </c>
      <c r="R30" s="87">
        <v>38.186219739292362</v>
      </c>
      <c r="S30" s="87">
        <v>4.2687592399807883</v>
      </c>
      <c r="T30" s="85">
        <v>38</v>
      </c>
      <c r="U30" s="94">
        <v>52</v>
      </c>
      <c r="V30" s="82">
        <v>9.683426443202979E-2</v>
      </c>
      <c r="W30" s="82">
        <v>7.0763500931098691E-2</v>
      </c>
    </row>
    <row r="31" spans="1:23" x14ac:dyDescent="0.35">
      <c r="A31" s="196"/>
      <c r="B31" s="120">
        <v>2012</v>
      </c>
      <c r="C31" s="100">
        <v>945</v>
      </c>
      <c r="D31" s="87">
        <v>33.718518518518522</v>
      </c>
      <c r="E31" s="87">
        <v>4.8187383281367326</v>
      </c>
      <c r="F31" s="85">
        <v>123</v>
      </c>
      <c r="G31" s="94">
        <v>138</v>
      </c>
      <c r="H31" s="82">
        <v>0.14603174603174604</v>
      </c>
      <c r="I31" s="82">
        <v>0.13015873015873017</v>
      </c>
      <c r="J31" s="100">
        <v>878</v>
      </c>
      <c r="K31" s="87">
        <v>33.624145785876991</v>
      </c>
      <c r="L31" s="87">
        <v>4.1360639721213097</v>
      </c>
      <c r="M31" s="85">
        <v>110</v>
      </c>
      <c r="N31" s="94">
        <v>119</v>
      </c>
      <c r="O31" s="82">
        <v>0.13553530751708429</v>
      </c>
      <c r="P31" s="82">
        <v>0.12528473804100229</v>
      </c>
      <c r="Q31" s="100">
        <v>470</v>
      </c>
      <c r="R31" s="87">
        <v>38.514893617021279</v>
      </c>
      <c r="S31" s="87">
        <v>3.9907861286785296</v>
      </c>
      <c r="T31" s="85">
        <v>32</v>
      </c>
      <c r="U31" s="94">
        <v>44</v>
      </c>
      <c r="V31" s="82">
        <v>9.3617021276595741E-2</v>
      </c>
      <c r="W31" s="82">
        <v>6.8085106382978725E-2</v>
      </c>
    </row>
    <row r="32" spans="1:23" x14ac:dyDescent="0.35">
      <c r="A32" s="196"/>
      <c r="B32" s="120">
        <v>2011</v>
      </c>
      <c r="C32" s="100">
        <v>919</v>
      </c>
      <c r="D32" s="87">
        <v>33.755168661588684</v>
      </c>
      <c r="E32" s="87">
        <v>4.9625269271375432</v>
      </c>
      <c r="F32" s="85">
        <v>117</v>
      </c>
      <c r="G32" s="94">
        <v>129</v>
      </c>
      <c r="H32" s="82">
        <v>0.14036996735582155</v>
      </c>
      <c r="I32" s="82">
        <v>0.12731229597388466</v>
      </c>
      <c r="J32" s="100">
        <v>789</v>
      </c>
      <c r="K32" s="87">
        <v>34.276299112801013</v>
      </c>
      <c r="L32" s="87">
        <v>4.2601949284215559</v>
      </c>
      <c r="M32" s="85">
        <v>86</v>
      </c>
      <c r="N32" s="94">
        <v>98</v>
      </c>
      <c r="O32" s="82">
        <v>0.12420785804816223</v>
      </c>
      <c r="P32" s="82">
        <v>0.10899873257287707</v>
      </c>
      <c r="Q32" s="100">
        <v>422</v>
      </c>
      <c r="R32" s="87">
        <v>38.943127962085306</v>
      </c>
      <c r="S32" s="87">
        <v>4.3742663761592446</v>
      </c>
      <c r="T32" s="85">
        <v>32</v>
      </c>
      <c r="U32" s="94">
        <v>40</v>
      </c>
      <c r="V32" s="82">
        <v>9.4786729857819899E-2</v>
      </c>
      <c r="W32" s="82">
        <v>7.582938388625593E-2</v>
      </c>
    </row>
    <row r="33" spans="1:23" x14ac:dyDescent="0.35">
      <c r="A33" s="196"/>
      <c r="B33" s="120">
        <v>2010</v>
      </c>
      <c r="C33" s="100">
        <v>938</v>
      </c>
      <c r="D33" s="87">
        <v>33.789978678038381</v>
      </c>
      <c r="E33" s="87">
        <v>4.8740671623573304</v>
      </c>
      <c r="F33" s="85">
        <v>112</v>
      </c>
      <c r="G33" s="94">
        <v>120</v>
      </c>
      <c r="H33" s="82">
        <v>0.1279317697228145</v>
      </c>
      <c r="I33" s="82">
        <v>0.11940298507462686</v>
      </c>
      <c r="J33" s="100">
        <v>604</v>
      </c>
      <c r="K33" s="87">
        <v>34.367549668874169</v>
      </c>
      <c r="L33" s="87">
        <v>4.1869404288594465</v>
      </c>
      <c r="M33" s="85">
        <v>74</v>
      </c>
      <c r="N33" s="94">
        <v>82</v>
      </c>
      <c r="O33" s="82">
        <v>0.13576158940397351</v>
      </c>
      <c r="P33" s="82">
        <v>0.12251655629139073</v>
      </c>
      <c r="Q33" s="100">
        <v>403</v>
      </c>
      <c r="R33" s="87">
        <v>38.193548387096776</v>
      </c>
      <c r="S33" s="87">
        <v>3.9816275416483857</v>
      </c>
      <c r="T33" s="85">
        <v>34</v>
      </c>
      <c r="U33" s="94">
        <v>37</v>
      </c>
      <c r="V33" s="82">
        <v>9.1811414392059559E-2</v>
      </c>
      <c r="W33" s="82">
        <v>8.4367245657568243E-2</v>
      </c>
    </row>
    <row r="34" spans="1:23" x14ac:dyDescent="0.35">
      <c r="A34" s="196"/>
      <c r="B34" s="120">
        <v>2009</v>
      </c>
      <c r="C34" s="100">
        <v>1075</v>
      </c>
      <c r="D34" s="87">
        <v>33.727441860465113</v>
      </c>
      <c r="E34" s="87">
        <v>4.6484946765859352</v>
      </c>
      <c r="F34" s="85">
        <v>124</v>
      </c>
      <c r="G34" s="94">
        <v>135</v>
      </c>
      <c r="H34" s="82">
        <v>0.12558139534883722</v>
      </c>
      <c r="I34" s="82">
        <v>0.11534883720930232</v>
      </c>
      <c r="J34" s="100">
        <v>572</v>
      </c>
      <c r="K34" s="87">
        <v>34.671328671328673</v>
      </c>
      <c r="L34" s="87">
        <v>4.1044513168333294</v>
      </c>
      <c r="M34" s="85">
        <v>43</v>
      </c>
      <c r="N34" s="94">
        <v>49</v>
      </c>
      <c r="O34" s="82">
        <v>8.5664335664335664E-2</v>
      </c>
      <c r="P34" s="82">
        <v>7.5174825174825169E-2</v>
      </c>
      <c r="Q34" s="100">
        <v>329</v>
      </c>
      <c r="R34" s="87">
        <v>38.556231003039514</v>
      </c>
      <c r="S34" s="87">
        <v>3.8486604966364664</v>
      </c>
      <c r="T34" s="85">
        <v>19</v>
      </c>
      <c r="U34" s="94">
        <v>26</v>
      </c>
      <c r="V34" s="82">
        <v>7.9027355623100301E-2</v>
      </c>
      <c r="W34" s="82">
        <v>5.7750759878419454E-2</v>
      </c>
    </row>
    <row r="35" spans="1:23" x14ac:dyDescent="0.35">
      <c r="A35" s="196"/>
      <c r="B35" s="120">
        <v>2008</v>
      </c>
      <c r="C35" s="100">
        <v>1268</v>
      </c>
      <c r="D35" s="87">
        <v>34.017350157728707</v>
      </c>
      <c r="E35" s="87">
        <v>4.8150017194989143</v>
      </c>
      <c r="F35" s="85">
        <v>161</v>
      </c>
      <c r="G35" s="94">
        <v>163</v>
      </c>
      <c r="H35" s="82">
        <v>0.12854889589905363</v>
      </c>
      <c r="I35" s="82">
        <v>0.12697160883280756</v>
      </c>
      <c r="J35" s="100">
        <v>478</v>
      </c>
      <c r="K35" s="87">
        <v>34.288702928870293</v>
      </c>
      <c r="L35" s="87">
        <v>4.5177842432141562</v>
      </c>
      <c r="M35" s="85">
        <v>45</v>
      </c>
      <c r="N35" s="94">
        <v>44</v>
      </c>
      <c r="O35" s="82">
        <v>9.2050209205020925E-2</v>
      </c>
      <c r="P35" s="82">
        <v>9.4142259414225937E-2</v>
      </c>
      <c r="Q35" s="100">
        <v>370</v>
      </c>
      <c r="R35" s="87">
        <v>38.47837837837838</v>
      </c>
      <c r="S35" s="87">
        <v>3.9119798771891086</v>
      </c>
      <c r="T35" s="85">
        <v>23</v>
      </c>
      <c r="U35" s="94">
        <v>26</v>
      </c>
      <c r="V35" s="82">
        <v>7.0270270270270274E-2</v>
      </c>
      <c r="W35" s="82">
        <v>6.2162162162162166E-2</v>
      </c>
    </row>
    <row r="36" spans="1:23" x14ac:dyDescent="0.35">
      <c r="A36" s="196"/>
      <c r="B36" s="120">
        <v>2007</v>
      </c>
      <c r="C36" s="100">
        <v>1319</v>
      </c>
      <c r="D36" s="87">
        <v>33.952994692949204</v>
      </c>
      <c r="E36" s="87">
        <v>4.613909621423554</v>
      </c>
      <c r="F36" s="85">
        <v>148</v>
      </c>
      <c r="G36" s="94">
        <v>161</v>
      </c>
      <c r="H36" s="82">
        <v>0.12206216830932524</v>
      </c>
      <c r="I36" s="82">
        <v>0.11220621683093253</v>
      </c>
      <c r="J36" s="100">
        <v>390</v>
      </c>
      <c r="K36" s="87">
        <v>35.094871794871793</v>
      </c>
      <c r="L36" s="87">
        <v>4.1950794569626497</v>
      </c>
      <c r="M36" s="85">
        <v>43</v>
      </c>
      <c r="N36" s="94">
        <v>43</v>
      </c>
      <c r="O36" s="82">
        <v>0.11025641025641025</v>
      </c>
      <c r="P36" s="82">
        <v>0.11025641025641025</v>
      </c>
      <c r="Q36" s="100">
        <v>341</v>
      </c>
      <c r="R36" s="87">
        <v>38.425219941348971</v>
      </c>
      <c r="S36" s="87">
        <v>3.6661817850789244</v>
      </c>
      <c r="T36" s="85">
        <v>29</v>
      </c>
      <c r="U36" s="94">
        <v>31</v>
      </c>
      <c r="V36" s="82">
        <v>9.0909090909090912E-2</v>
      </c>
      <c r="W36" s="82">
        <v>8.5043988269794715E-2</v>
      </c>
    </row>
    <row r="37" spans="1:23" x14ac:dyDescent="0.35">
      <c r="A37" s="196"/>
      <c r="B37" s="120">
        <v>2006</v>
      </c>
      <c r="C37" s="100">
        <v>1482</v>
      </c>
      <c r="D37" s="87">
        <v>33.759109311740893</v>
      </c>
      <c r="E37" s="87">
        <v>5.067759623417091</v>
      </c>
      <c r="F37" s="85">
        <v>184</v>
      </c>
      <c r="G37" s="94">
        <v>198</v>
      </c>
      <c r="H37" s="82">
        <v>0.13360323886639677</v>
      </c>
      <c r="I37" s="82">
        <v>0.12415654520917679</v>
      </c>
      <c r="J37" s="100">
        <v>511</v>
      </c>
      <c r="K37" s="87">
        <v>35.074363992172209</v>
      </c>
      <c r="L37" s="87">
        <v>3.808830549292519</v>
      </c>
      <c r="M37" s="85">
        <v>52</v>
      </c>
      <c r="N37" s="94">
        <v>54</v>
      </c>
      <c r="O37" s="82">
        <v>0.10567514677103718</v>
      </c>
      <c r="P37" s="82">
        <v>0.10176125244618395</v>
      </c>
      <c r="Q37" s="100">
        <v>377</v>
      </c>
      <c r="R37" s="87">
        <v>37.901856763925728</v>
      </c>
      <c r="S37" s="87">
        <v>3.7258038850110102</v>
      </c>
      <c r="T37" s="85">
        <v>32</v>
      </c>
      <c r="U37" s="94">
        <v>40</v>
      </c>
      <c r="V37" s="82">
        <v>0.10610079575596817</v>
      </c>
      <c r="W37" s="82">
        <v>8.4880636604774531E-2</v>
      </c>
    </row>
    <row r="38" spans="1:23" x14ac:dyDescent="0.35">
      <c r="A38" s="196"/>
      <c r="B38" s="120">
        <v>2005</v>
      </c>
      <c r="C38" s="100">
        <v>2428</v>
      </c>
      <c r="D38" s="87">
        <v>33.697693574958812</v>
      </c>
      <c r="E38" s="87">
        <v>4.7982401309447873</v>
      </c>
      <c r="F38" s="85">
        <v>239</v>
      </c>
      <c r="G38" s="94">
        <v>262</v>
      </c>
      <c r="H38" s="82">
        <v>0.10790774299835255</v>
      </c>
      <c r="I38" s="82">
        <v>9.8434925864909387E-2</v>
      </c>
      <c r="J38" s="100">
        <v>551</v>
      </c>
      <c r="K38" s="87">
        <v>34.631578947368418</v>
      </c>
      <c r="L38" s="87">
        <v>4.5049298518090408</v>
      </c>
      <c r="M38" s="85">
        <v>57</v>
      </c>
      <c r="N38" s="94">
        <v>64</v>
      </c>
      <c r="O38" s="82">
        <v>0.1161524500907441</v>
      </c>
      <c r="P38" s="82">
        <v>0.10344827586206896</v>
      </c>
      <c r="Q38" s="100">
        <v>558</v>
      </c>
      <c r="R38" s="87">
        <v>37.597472924187727</v>
      </c>
      <c r="S38" s="87">
        <v>4.086438887780286</v>
      </c>
      <c r="T38" s="85">
        <v>45</v>
      </c>
      <c r="U38" s="94">
        <v>51</v>
      </c>
      <c r="V38" s="82">
        <v>9.1397849462365593E-2</v>
      </c>
      <c r="W38" s="82">
        <v>8.0645161290322578E-2</v>
      </c>
    </row>
    <row r="39" spans="1:23" x14ac:dyDescent="0.35">
      <c r="A39" s="196"/>
      <c r="B39" s="120">
        <v>2004</v>
      </c>
      <c r="C39" s="100">
        <v>2978</v>
      </c>
      <c r="D39" s="87">
        <v>33.562793821356614</v>
      </c>
      <c r="E39" s="87">
        <v>4.8367839207028558</v>
      </c>
      <c r="F39" s="85">
        <v>332</v>
      </c>
      <c r="G39" s="94">
        <v>354</v>
      </c>
      <c r="H39" s="82">
        <v>0.11887172599059771</v>
      </c>
      <c r="I39" s="82">
        <v>0.11148421759570182</v>
      </c>
      <c r="J39" s="100">
        <v>608</v>
      </c>
      <c r="K39" s="87">
        <v>34.705592105263158</v>
      </c>
      <c r="L39" s="87">
        <v>4.378532593886586</v>
      </c>
      <c r="M39" s="85">
        <v>60</v>
      </c>
      <c r="N39" s="94">
        <v>67</v>
      </c>
      <c r="O39" s="82">
        <v>0.11019736842105263</v>
      </c>
      <c r="P39" s="82">
        <v>9.8684210526315791E-2</v>
      </c>
      <c r="Q39" s="100">
        <v>698</v>
      </c>
      <c r="R39" s="87">
        <v>37.377167630057805</v>
      </c>
      <c r="S39" s="87">
        <v>3.8775624100169428</v>
      </c>
      <c r="T39" s="85">
        <v>40</v>
      </c>
      <c r="U39" s="94">
        <v>45</v>
      </c>
      <c r="V39" s="82">
        <v>6.4469914040114609E-2</v>
      </c>
      <c r="W39" s="82">
        <v>5.730659025787966E-2</v>
      </c>
    </row>
    <row r="40" spans="1:23" x14ac:dyDescent="0.35">
      <c r="A40" s="196"/>
      <c r="B40" s="120">
        <v>2003</v>
      </c>
      <c r="C40" s="100">
        <v>3171</v>
      </c>
      <c r="D40" s="87">
        <v>33.397350993377486</v>
      </c>
      <c r="E40" s="87">
        <v>4.7552967280751037</v>
      </c>
      <c r="F40" s="85">
        <v>351</v>
      </c>
      <c r="G40" s="94">
        <v>392</v>
      </c>
      <c r="H40" s="82">
        <v>0.12362030905077263</v>
      </c>
      <c r="I40" s="82">
        <v>0.11069063386944182</v>
      </c>
      <c r="J40" s="100">
        <v>459</v>
      </c>
      <c r="K40" s="87">
        <v>33.912854030501087</v>
      </c>
      <c r="L40" s="87">
        <v>4.110275704172877</v>
      </c>
      <c r="M40" s="85">
        <v>40</v>
      </c>
      <c r="N40" s="94">
        <v>41</v>
      </c>
      <c r="O40" s="82">
        <v>8.9324618736383449E-2</v>
      </c>
      <c r="P40" s="82">
        <v>8.714596949891068E-2</v>
      </c>
      <c r="Q40" s="100">
        <v>736</v>
      </c>
      <c r="R40" s="87">
        <v>37.230344827586208</v>
      </c>
      <c r="S40" s="87">
        <v>3.9560573221664024</v>
      </c>
      <c r="T40" s="85">
        <v>45</v>
      </c>
      <c r="U40" s="94">
        <v>56</v>
      </c>
      <c r="V40" s="82">
        <v>7.6086956521739135E-2</v>
      </c>
      <c r="W40" s="82">
        <v>6.1141304347826088E-2</v>
      </c>
    </row>
    <row r="41" spans="1:23" x14ac:dyDescent="0.35">
      <c r="A41" s="196"/>
      <c r="B41" s="120">
        <v>2002</v>
      </c>
      <c r="C41" s="100">
        <v>3010</v>
      </c>
      <c r="D41" s="87">
        <v>33.250166333998671</v>
      </c>
      <c r="E41" s="87">
        <v>4.8124462623031805</v>
      </c>
      <c r="F41" s="85">
        <v>363</v>
      </c>
      <c r="G41" s="94">
        <v>382</v>
      </c>
      <c r="H41" s="82">
        <v>0.12691029900332226</v>
      </c>
      <c r="I41" s="82">
        <v>0.12059800664451827</v>
      </c>
      <c r="J41" s="100">
        <v>435</v>
      </c>
      <c r="K41" s="87">
        <v>33.726436781609195</v>
      </c>
      <c r="L41" s="87">
        <v>4.571386765375161</v>
      </c>
      <c r="M41" s="85">
        <v>46</v>
      </c>
      <c r="N41" s="94">
        <v>49</v>
      </c>
      <c r="O41" s="82">
        <v>0.11264367816091954</v>
      </c>
      <c r="P41" s="82">
        <v>0.10574712643678161</v>
      </c>
      <c r="Q41" s="100">
        <v>657</v>
      </c>
      <c r="R41" s="87">
        <v>37.289968652037615</v>
      </c>
      <c r="S41" s="87">
        <v>4.0813352583658524</v>
      </c>
      <c r="T41" s="85">
        <v>37</v>
      </c>
      <c r="U41" s="94">
        <v>47</v>
      </c>
      <c r="V41" s="82">
        <v>7.1537290715372903E-2</v>
      </c>
      <c r="W41" s="82">
        <v>5.6316590563165903E-2</v>
      </c>
    </row>
    <row r="42" spans="1:23" x14ac:dyDescent="0.35">
      <c r="A42" s="196"/>
      <c r="B42" s="120">
        <v>2001</v>
      </c>
      <c r="C42" s="100">
        <v>3165</v>
      </c>
      <c r="D42" s="87">
        <v>33.430423782416192</v>
      </c>
      <c r="E42" s="87">
        <v>4.6004562527125463</v>
      </c>
      <c r="F42" s="85">
        <v>321</v>
      </c>
      <c r="G42" s="94">
        <v>328</v>
      </c>
      <c r="H42" s="82">
        <v>0.10363349131121644</v>
      </c>
      <c r="I42" s="82">
        <v>0.1014218009478673</v>
      </c>
      <c r="J42" s="100">
        <v>384</v>
      </c>
      <c r="K42" s="87">
        <v>34.596354166666664</v>
      </c>
      <c r="L42" s="87">
        <v>4.1345958135267091</v>
      </c>
      <c r="M42" s="85">
        <v>40</v>
      </c>
      <c r="N42" s="94">
        <v>39</v>
      </c>
      <c r="O42" s="82">
        <v>0.1015625</v>
      </c>
      <c r="P42" s="82">
        <v>0.10416666666666667</v>
      </c>
      <c r="Q42" s="100">
        <v>616</v>
      </c>
      <c r="R42" s="87">
        <v>36.820244328097729</v>
      </c>
      <c r="S42" s="87">
        <v>4.216332650814941</v>
      </c>
      <c r="T42" s="85">
        <v>43</v>
      </c>
      <c r="U42" s="94">
        <v>45</v>
      </c>
      <c r="V42" s="82">
        <v>7.3051948051948049E-2</v>
      </c>
      <c r="W42" s="82">
        <v>6.9805194805194801E-2</v>
      </c>
    </row>
    <row r="43" spans="1:23" x14ac:dyDescent="0.35">
      <c r="A43" s="196"/>
      <c r="B43" s="120">
        <v>2000</v>
      </c>
      <c r="C43" s="100">
        <v>3255</v>
      </c>
      <c r="D43" s="87">
        <v>32.600123039064904</v>
      </c>
      <c r="E43" s="87">
        <v>4.9203486468081872</v>
      </c>
      <c r="F43" s="85">
        <v>359</v>
      </c>
      <c r="G43" s="94">
        <v>371</v>
      </c>
      <c r="H43" s="82">
        <v>0.11397849462365592</v>
      </c>
      <c r="I43" s="82">
        <v>0.11029185867895545</v>
      </c>
      <c r="J43" s="100">
        <v>268</v>
      </c>
      <c r="K43" s="87">
        <v>34.246268656716417</v>
      </c>
      <c r="L43" s="87">
        <v>4.2372487679924484</v>
      </c>
      <c r="M43" s="85">
        <v>22</v>
      </c>
      <c r="N43" s="94">
        <v>24</v>
      </c>
      <c r="O43" s="82">
        <v>8.9552238805970144E-2</v>
      </c>
      <c r="P43" s="82">
        <v>8.2089552238805971E-2</v>
      </c>
      <c r="Q43" s="100">
        <v>520</v>
      </c>
      <c r="R43" s="87">
        <v>36.297071129707113</v>
      </c>
      <c r="S43" s="87">
        <v>4.1694786354141158</v>
      </c>
      <c r="T43" s="85">
        <v>39</v>
      </c>
      <c r="U43" s="94">
        <v>40</v>
      </c>
      <c r="V43" s="82">
        <v>7.6923076923076927E-2</v>
      </c>
      <c r="W43" s="82">
        <v>7.4999999999999997E-2</v>
      </c>
    </row>
    <row r="45" spans="1:23" x14ac:dyDescent="0.35">
      <c r="A45" s="76" t="s">
        <v>176</v>
      </c>
    </row>
  </sheetData>
  <mergeCells count="6">
    <mergeCell ref="A6:A24"/>
    <mergeCell ref="A25:A43"/>
    <mergeCell ref="C4:I4"/>
    <mergeCell ref="J4:P4"/>
    <mergeCell ref="Q4:W4"/>
    <mergeCell ref="A4:A5"/>
  </mergeCells>
  <hyperlinks>
    <hyperlink ref="A1" location="'Table of contents'!A1" display="Table of contents" xr:uid="{D3A502AD-4636-4848-B128-66592E639235}"/>
  </hyperlink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5ECC5-15AA-45E9-A8B6-2154293D8E32}">
  <dimension ref="A1:AK26"/>
  <sheetViews>
    <sheetView workbookViewId="0"/>
  </sheetViews>
  <sheetFormatPr defaultRowHeight="11.65" x14ac:dyDescent="0.35"/>
  <cols>
    <col min="1" max="1" width="6.5" style="61" customWidth="1"/>
    <col min="2" max="2" width="5.875" style="61" bestFit="1" customWidth="1"/>
    <col min="3" max="3" width="17.375" style="61" customWidth="1"/>
    <col min="4" max="4" width="14.375" style="61" customWidth="1"/>
    <col min="5" max="5" width="9.625" style="61" customWidth="1"/>
    <col min="6" max="6" width="13.375" style="61" customWidth="1"/>
    <col min="7" max="7" width="14.25" style="61" customWidth="1"/>
    <col min="8" max="8" width="14.125" style="61" customWidth="1"/>
    <col min="9" max="9" width="8.875" style="61" customWidth="1"/>
    <col min="10" max="10" width="9.625" style="61" customWidth="1"/>
    <col min="11" max="11" width="5.5" style="61" bestFit="1" customWidth="1"/>
    <col min="12" max="12" width="16" style="61" customWidth="1"/>
    <col min="13" max="13" width="15.875" style="61" customWidth="1"/>
    <col min="14" max="14" width="9.625" style="61" bestFit="1" customWidth="1"/>
    <col min="15" max="15" width="7.125" style="61" customWidth="1"/>
    <col min="16" max="16" width="12.625" style="61" customWidth="1"/>
    <col min="17" max="17" width="11.625" style="61" customWidth="1"/>
    <col min="18" max="18" width="9" style="61" customWidth="1"/>
    <col min="19" max="19" width="8.875" style="61" customWidth="1"/>
    <col min="20" max="20" width="5.5" style="61" bestFit="1" customWidth="1"/>
    <col min="21" max="21" width="15" style="61" customWidth="1"/>
    <col min="22" max="22" width="18.375" style="61" customWidth="1"/>
    <col min="23" max="23" width="9.625" style="61" bestFit="1" customWidth="1"/>
    <col min="24" max="24" width="10.75" style="61" customWidth="1"/>
    <col min="25" max="25" width="13.625" style="61" customWidth="1"/>
    <col min="26" max="26" width="13.375" style="61" customWidth="1"/>
    <col min="27" max="27" width="11.25" style="61" bestFit="1" customWidth="1"/>
    <col min="28" max="28" width="13.625" style="61" bestFit="1" customWidth="1"/>
    <col min="29" max="29" width="5.5" style="61" bestFit="1" customWidth="1"/>
    <col min="30" max="30" width="18.75" style="61" customWidth="1"/>
    <col min="31" max="31" width="16.875" style="61" customWidth="1"/>
    <col min="32" max="32" width="9.625" style="61" bestFit="1" customWidth="1"/>
    <col min="33" max="33" width="11.875" style="61" customWidth="1"/>
    <col min="34" max="34" width="13.875" style="61" customWidth="1"/>
    <col min="35" max="35" width="11.75" style="61" customWidth="1"/>
    <col min="36" max="36" width="11.25" style="61" bestFit="1" customWidth="1"/>
    <col min="37" max="37" width="11.375" style="61" customWidth="1"/>
    <col min="38" max="16384" width="9" style="61"/>
  </cols>
  <sheetData>
    <row r="1" spans="1:37" ht="13.5" x14ac:dyDescent="0.35">
      <c r="A1" s="45" t="s">
        <v>91</v>
      </c>
    </row>
    <row r="3" spans="1:37" x14ac:dyDescent="0.35">
      <c r="A3" s="52" t="s">
        <v>171</v>
      </c>
    </row>
    <row r="4" spans="1:37" ht="14.25" customHeight="1" x14ac:dyDescent="0.35">
      <c r="A4" s="201" t="s">
        <v>3</v>
      </c>
      <c r="B4" s="159" t="s">
        <v>106</v>
      </c>
      <c r="C4" s="197"/>
      <c r="D4" s="197"/>
      <c r="E4" s="197"/>
      <c r="F4" s="197"/>
      <c r="G4" s="197"/>
      <c r="H4" s="197"/>
      <c r="I4" s="197"/>
      <c r="J4" s="197"/>
      <c r="K4" s="159" t="s">
        <v>105</v>
      </c>
      <c r="L4" s="197"/>
      <c r="M4" s="197"/>
      <c r="N4" s="197"/>
      <c r="O4" s="197"/>
      <c r="P4" s="197"/>
      <c r="Q4" s="197"/>
      <c r="R4" s="197"/>
      <c r="S4" s="197"/>
      <c r="T4" s="159" t="s">
        <v>104</v>
      </c>
      <c r="U4" s="197"/>
      <c r="V4" s="197"/>
      <c r="W4" s="197"/>
      <c r="X4" s="197"/>
      <c r="Y4" s="197"/>
      <c r="Z4" s="197"/>
      <c r="AA4" s="197"/>
      <c r="AB4" s="197"/>
      <c r="AC4" s="159" t="s">
        <v>147</v>
      </c>
      <c r="AD4" s="197"/>
      <c r="AE4" s="197"/>
      <c r="AF4" s="197"/>
      <c r="AG4" s="197"/>
      <c r="AH4" s="197"/>
      <c r="AI4" s="197"/>
      <c r="AJ4" s="197"/>
      <c r="AK4" s="197"/>
    </row>
    <row r="5" spans="1:37" s="132" customFormat="1" ht="34.9" x14ac:dyDescent="0.35">
      <c r="A5" s="202"/>
      <c r="B5" s="60" t="s">
        <v>6</v>
      </c>
      <c r="C5" s="60" t="s">
        <v>163</v>
      </c>
      <c r="D5" s="60" t="s">
        <v>162</v>
      </c>
      <c r="E5" s="60" t="s">
        <v>9</v>
      </c>
      <c r="F5" s="60" t="s">
        <v>161</v>
      </c>
      <c r="G5" s="60" t="s">
        <v>15</v>
      </c>
      <c r="H5" s="60" t="s">
        <v>7</v>
      </c>
      <c r="I5" s="60" t="s">
        <v>160</v>
      </c>
      <c r="J5" s="60" t="s">
        <v>16</v>
      </c>
      <c r="K5" s="60" t="s">
        <v>6</v>
      </c>
      <c r="L5" s="60" t="s">
        <v>163</v>
      </c>
      <c r="M5" s="60" t="s">
        <v>162</v>
      </c>
      <c r="N5" s="60" t="s">
        <v>9</v>
      </c>
      <c r="O5" s="60" t="s">
        <v>161</v>
      </c>
      <c r="P5" s="60" t="s">
        <v>15</v>
      </c>
      <c r="Q5" s="60" t="s">
        <v>7</v>
      </c>
      <c r="R5" s="60" t="s">
        <v>160</v>
      </c>
      <c r="S5" s="60" t="s">
        <v>16</v>
      </c>
      <c r="T5" s="60" t="s">
        <v>6</v>
      </c>
      <c r="U5" s="60" t="s">
        <v>163</v>
      </c>
      <c r="V5" s="60" t="s">
        <v>162</v>
      </c>
      <c r="W5" s="60" t="s">
        <v>9</v>
      </c>
      <c r="X5" s="60" t="s">
        <v>161</v>
      </c>
      <c r="Y5" s="60" t="s">
        <v>15</v>
      </c>
      <c r="Z5" s="60" t="s">
        <v>7</v>
      </c>
      <c r="AA5" s="60" t="s">
        <v>160</v>
      </c>
      <c r="AB5" s="60" t="s">
        <v>16</v>
      </c>
      <c r="AC5" s="60" t="s">
        <v>6</v>
      </c>
      <c r="AD5" s="60" t="s">
        <v>163</v>
      </c>
      <c r="AE5" s="60" t="s">
        <v>162</v>
      </c>
      <c r="AF5" s="60" t="s">
        <v>9</v>
      </c>
      <c r="AG5" s="60" t="s">
        <v>161</v>
      </c>
      <c r="AH5" s="60" t="s">
        <v>15</v>
      </c>
      <c r="AI5" s="60" t="s">
        <v>7</v>
      </c>
      <c r="AJ5" s="60" t="s">
        <v>160</v>
      </c>
      <c r="AK5" s="60" t="s">
        <v>16</v>
      </c>
    </row>
    <row r="6" spans="1:37" x14ac:dyDescent="0.35">
      <c r="A6" s="119">
        <v>2018</v>
      </c>
      <c r="B6" s="100">
        <v>63588</v>
      </c>
      <c r="C6" s="95">
        <v>1.1380763666100522</v>
      </c>
      <c r="D6" s="95">
        <v>0.63271022021517198</v>
      </c>
      <c r="E6" s="94">
        <v>19792</v>
      </c>
      <c r="F6" s="77">
        <v>1811</v>
      </c>
      <c r="G6" s="82">
        <v>9.1501616814874703E-2</v>
      </c>
      <c r="H6" s="77">
        <v>17151</v>
      </c>
      <c r="I6" s="77">
        <v>1384</v>
      </c>
      <c r="J6" s="82">
        <v>8.0695003206810098E-2</v>
      </c>
      <c r="K6" s="100">
        <v>2117</v>
      </c>
      <c r="L6" s="95">
        <v>1.1124232404345773</v>
      </c>
      <c r="M6" s="95">
        <v>0.56309224058830354</v>
      </c>
      <c r="N6" s="94">
        <v>817</v>
      </c>
      <c r="O6" s="77">
        <v>72</v>
      </c>
      <c r="P6" s="82">
        <v>8.8127294981640153E-2</v>
      </c>
      <c r="Q6" s="85">
        <v>728</v>
      </c>
      <c r="R6" s="77">
        <v>52</v>
      </c>
      <c r="S6" s="82">
        <v>7.1428571428571425E-2</v>
      </c>
      <c r="T6" s="100">
        <v>1331</v>
      </c>
      <c r="U6" s="95">
        <v>1.0578512396694215</v>
      </c>
      <c r="V6" s="95">
        <v>0.72341199153782143</v>
      </c>
      <c r="W6" s="94">
        <v>338</v>
      </c>
      <c r="X6" s="77">
        <v>31</v>
      </c>
      <c r="Y6" s="82">
        <v>9.1715976331360943E-2</v>
      </c>
      <c r="Z6" s="85">
        <v>277</v>
      </c>
      <c r="AA6" s="77">
        <v>16</v>
      </c>
      <c r="AB6" s="82">
        <v>5.7761732851985562E-2</v>
      </c>
      <c r="AC6" s="100">
        <v>303</v>
      </c>
      <c r="AD6" s="95">
        <v>1.1287128712871286</v>
      </c>
      <c r="AE6" s="95">
        <v>0.42208111627057876</v>
      </c>
      <c r="AF6" s="94">
        <v>107</v>
      </c>
      <c r="AG6" s="77">
        <v>11</v>
      </c>
      <c r="AH6" s="82">
        <v>0.10280373831775701</v>
      </c>
      <c r="AI6" s="85">
        <v>91</v>
      </c>
      <c r="AJ6" s="77">
        <v>6</v>
      </c>
      <c r="AK6" s="82">
        <v>6.5934065934065936E-2</v>
      </c>
    </row>
    <row r="7" spans="1:37" x14ac:dyDescent="0.35">
      <c r="A7" s="119">
        <v>2017</v>
      </c>
      <c r="B7" s="100">
        <v>65999</v>
      </c>
      <c r="C7" s="95">
        <v>1.2091243806724343</v>
      </c>
      <c r="D7" s="95">
        <v>0.66517379540461996</v>
      </c>
      <c r="E7" s="94">
        <v>21746</v>
      </c>
      <c r="F7" s="77">
        <v>2481</v>
      </c>
      <c r="G7" s="82">
        <v>0.11408994757656581</v>
      </c>
      <c r="H7" s="77">
        <v>18903</v>
      </c>
      <c r="I7" s="77">
        <v>1931</v>
      </c>
      <c r="J7" s="82">
        <v>0.10215309739194837</v>
      </c>
      <c r="K7" s="100">
        <v>2001</v>
      </c>
      <c r="L7" s="95">
        <v>1.1704147926036981</v>
      </c>
      <c r="M7" s="95">
        <v>0.59520344781337153</v>
      </c>
      <c r="N7" s="94">
        <v>769</v>
      </c>
      <c r="O7" s="77">
        <v>89</v>
      </c>
      <c r="P7" s="82">
        <v>0.11573472041612484</v>
      </c>
      <c r="Q7" s="85">
        <v>677</v>
      </c>
      <c r="R7" s="77">
        <v>69</v>
      </c>
      <c r="S7" s="82">
        <v>0.10192023633677991</v>
      </c>
      <c r="T7" s="100">
        <v>1284</v>
      </c>
      <c r="U7" s="95">
        <v>1.1191588785046729</v>
      </c>
      <c r="V7" s="95">
        <v>0.79658964075269356</v>
      </c>
      <c r="W7" s="94">
        <v>308</v>
      </c>
      <c r="X7" s="77">
        <v>30</v>
      </c>
      <c r="Y7" s="82">
        <v>9.7402597402597407E-2</v>
      </c>
      <c r="Z7" s="85">
        <v>250</v>
      </c>
      <c r="AA7" s="77">
        <v>24</v>
      </c>
      <c r="AB7" s="82">
        <v>9.6000000000000002E-2</v>
      </c>
      <c r="AC7" s="100">
        <v>293</v>
      </c>
      <c r="AD7" s="95">
        <v>1.1740614334470989</v>
      </c>
      <c r="AE7" s="95">
        <v>0.43765925192929533</v>
      </c>
      <c r="AF7" s="94">
        <v>118</v>
      </c>
      <c r="AG7" s="77">
        <v>12</v>
      </c>
      <c r="AH7" s="82">
        <v>0.10169491525423729</v>
      </c>
      <c r="AI7" s="85">
        <v>104</v>
      </c>
      <c r="AJ7" s="77">
        <v>8</v>
      </c>
      <c r="AK7" s="82">
        <v>7.6923076923076927E-2</v>
      </c>
    </row>
    <row r="8" spans="1:37" x14ac:dyDescent="0.35">
      <c r="A8" s="119">
        <v>2016</v>
      </c>
      <c r="B8" s="100">
        <v>64868</v>
      </c>
      <c r="C8" s="95">
        <v>1.2510482826663378</v>
      </c>
      <c r="D8" s="95">
        <v>0.68797535340747351</v>
      </c>
      <c r="E8" s="94">
        <v>21024</v>
      </c>
      <c r="F8" s="77">
        <v>2602</v>
      </c>
      <c r="G8" s="82">
        <v>0.12376331811263318</v>
      </c>
      <c r="H8" s="77">
        <v>18213</v>
      </c>
      <c r="I8" s="77">
        <v>2008</v>
      </c>
      <c r="J8" s="82">
        <v>0.11025091967276121</v>
      </c>
      <c r="K8" s="100">
        <v>1685</v>
      </c>
      <c r="L8" s="95">
        <v>1.2278931750741839</v>
      </c>
      <c r="M8" s="95">
        <v>0.64384279407676659</v>
      </c>
      <c r="N8" s="94">
        <v>648</v>
      </c>
      <c r="O8" s="77">
        <v>87</v>
      </c>
      <c r="P8" s="82">
        <v>0.13425925925925927</v>
      </c>
      <c r="Q8" s="85">
        <v>559</v>
      </c>
      <c r="R8" s="77">
        <v>63</v>
      </c>
      <c r="S8" s="82">
        <v>0.11270125223613596</v>
      </c>
      <c r="T8" s="100">
        <v>1257</v>
      </c>
      <c r="U8" s="95">
        <v>1.2386634844868736</v>
      </c>
      <c r="V8" s="95">
        <v>0.83021738277887702</v>
      </c>
      <c r="W8" s="94">
        <v>315</v>
      </c>
      <c r="X8" s="77">
        <v>36</v>
      </c>
      <c r="Y8" s="82">
        <v>0.11428571428571428</v>
      </c>
      <c r="Z8" s="85">
        <v>262</v>
      </c>
      <c r="AA8" s="77">
        <v>23</v>
      </c>
      <c r="AB8" s="82">
        <v>8.7786259541984726E-2</v>
      </c>
      <c r="AC8" s="100">
        <v>223</v>
      </c>
      <c r="AD8" s="95">
        <v>1.2286995515695067</v>
      </c>
      <c r="AE8" s="95">
        <v>0.49814149155152698</v>
      </c>
      <c r="AF8" s="94">
        <v>90</v>
      </c>
      <c r="AG8" s="77">
        <v>8</v>
      </c>
      <c r="AH8" s="82">
        <v>8.8888888888888892E-2</v>
      </c>
      <c r="AI8" s="85">
        <v>76</v>
      </c>
      <c r="AJ8" s="77">
        <v>8</v>
      </c>
      <c r="AK8" s="82">
        <v>0.10526315789473684</v>
      </c>
    </row>
    <row r="9" spans="1:37" x14ac:dyDescent="0.35">
      <c r="A9" s="119">
        <v>2015</v>
      </c>
      <c r="B9" s="100">
        <v>62648</v>
      </c>
      <c r="C9" s="95">
        <v>1.299163580641042</v>
      </c>
      <c r="D9" s="95">
        <v>0.70971014112446995</v>
      </c>
      <c r="E9" s="94">
        <v>20076</v>
      </c>
      <c r="F9" s="77">
        <v>2911</v>
      </c>
      <c r="G9" s="82">
        <v>0.14499900378561467</v>
      </c>
      <c r="H9" s="77">
        <v>17570</v>
      </c>
      <c r="I9" s="77">
        <v>2271</v>
      </c>
      <c r="J9" s="82">
        <v>0.12925441092771769</v>
      </c>
      <c r="K9" s="100">
        <v>1421</v>
      </c>
      <c r="L9" s="95">
        <v>1.3173821252638986</v>
      </c>
      <c r="M9" s="95">
        <v>0.67937373441320426</v>
      </c>
      <c r="N9" s="94">
        <v>533</v>
      </c>
      <c r="O9" s="77">
        <v>83</v>
      </c>
      <c r="P9" s="82">
        <v>0.15572232645403378</v>
      </c>
      <c r="Q9" s="85">
        <v>469</v>
      </c>
      <c r="R9" s="77">
        <v>70</v>
      </c>
      <c r="S9" s="82">
        <v>0.14925373134328357</v>
      </c>
      <c r="T9" s="100">
        <v>1042</v>
      </c>
      <c r="U9" s="95">
        <v>1.2859884836852207</v>
      </c>
      <c r="V9" s="95">
        <v>0.88860100091711924</v>
      </c>
      <c r="W9" s="94">
        <v>262</v>
      </c>
      <c r="X9" s="77">
        <v>26</v>
      </c>
      <c r="Y9" s="82">
        <v>9.9236641221374045E-2</v>
      </c>
      <c r="Z9" s="85">
        <v>219</v>
      </c>
      <c r="AA9" s="77">
        <v>20</v>
      </c>
      <c r="AB9" s="82">
        <v>9.1324200913242004E-2</v>
      </c>
      <c r="AC9" s="100">
        <v>244</v>
      </c>
      <c r="AD9" s="95">
        <v>1.3442622950819672</v>
      </c>
      <c r="AE9" s="95">
        <v>0.562058450424058</v>
      </c>
      <c r="AF9" s="94">
        <v>98</v>
      </c>
      <c r="AG9" s="77">
        <v>18</v>
      </c>
      <c r="AH9" s="82">
        <v>0.18367346938775511</v>
      </c>
      <c r="AI9" s="85">
        <v>84</v>
      </c>
      <c r="AJ9" s="77">
        <v>17</v>
      </c>
      <c r="AK9" s="82">
        <v>0.20238095238095238</v>
      </c>
    </row>
    <row r="10" spans="1:37" x14ac:dyDescent="0.35">
      <c r="A10" s="119">
        <v>2014</v>
      </c>
      <c r="B10" s="100">
        <v>61035</v>
      </c>
      <c r="C10" s="95">
        <v>1.3496354550667651</v>
      </c>
      <c r="D10" s="95">
        <v>0.72297750698781038</v>
      </c>
      <c r="E10" s="94">
        <v>19177</v>
      </c>
      <c r="F10" s="77">
        <v>3077</v>
      </c>
      <c r="G10" s="82">
        <v>0.16045262554101267</v>
      </c>
      <c r="H10" s="77">
        <v>16797</v>
      </c>
      <c r="I10" s="77">
        <v>2402</v>
      </c>
      <c r="J10" s="82">
        <v>0.14300172649877954</v>
      </c>
      <c r="K10" s="100">
        <v>1295</v>
      </c>
      <c r="L10" s="95">
        <v>1.3644787644787644</v>
      </c>
      <c r="M10" s="95">
        <v>0.68179075083740392</v>
      </c>
      <c r="N10" s="94">
        <v>497</v>
      </c>
      <c r="O10" s="77">
        <v>94</v>
      </c>
      <c r="P10" s="82">
        <v>0.1891348088531187</v>
      </c>
      <c r="Q10" s="85">
        <v>450</v>
      </c>
      <c r="R10" s="77">
        <v>76</v>
      </c>
      <c r="S10" s="82">
        <v>0.16888888888888889</v>
      </c>
      <c r="T10" s="100">
        <v>946</v>
      </c>
      <c r="U10" s="95">
        <v>1.3562367864693445</v>
      </c>
      <c r="V10" s="95">
        <v>0.88858642698609958</v>
      </c>
      <c r="W10" s="94">
        <v>239</v>
      </c>
      <c r="X10" s="77">
        <v>41</v>
      </c>
      <c r="Y10" s="82">
        <v>0.17154811715481172</v>
      </c>
      <c r="Z10" s="85">
        <v>192</v>
      </c>
      <c r="AA10" s="77">
        <v>29</v>
      </c>
      <c r="AB10" s="82">
        <v>0.15104166666666666</v>
      </c>
      <c r="AC10" s="100">
        <v>221</v>
      </c>
      <c r="AD10" s="95">
        <v>1.3574660633484164</v>
      </c>
      <c r="AE10" s="95">
        <v>0.57378705824967824</v>
      </c>
      <c r="AF10" s="94">
        <v>61</v>
      </c>
      <c r="AG10" s="77">
        <v>6</v>
      </c>
      <c r="AH10" s="82">
        <v>9.8360655737704916E-2</v>
      </c>
      <c r="AI10" s="85">
        <v>53</v>
      </c>
      <c r="AJ10" s="77">
        <v>6</v>
      </c>
      <c r="AK10" s="82">
        <v>0.11320754716981132</v>
      </c>
    </row>
    <row r="11" spans="1:37" x14ac:dyDescent="0.35">
      <c r="A11" s="119">
        <v>2013</v>
      </c>
      <c r="B11" s="100">
        <v>59581</v>
      </c>
      <c r="C11" s="95">
        <v>1.3895872845370167</v>
      </c>
      <c r="D11" s="95">
        <v>0.73296203543160721</v>
      </c>
      <c r="E11" s="94">
        <v>18171</v>
      </c>
      <c r="F11" s="77">
        <v>3039</v>
      </c>
      <c r="G11" s="82">
        <v>0.16724451048373781</v>
      </c>
      <c r="H11" s="77">
        <v>15841</v>
      </c>
      <c r="I11" s="77">
        <v>2411</v>
      </c>
      <c r="J11" s="82">
        <v>0.15219998737453444</v>
      </c>
      <c r="K11" s="100">
        <v>1065</v>
      </c>
      <c r="L11" s="95">
        <v>1.3615023474178405</v>
      </c>
      <c r="M11" s="95">
        <v>0.70399370211927148</v>
      </c>
      <c r="N11" s="94">
        <v>375</v>
      </c>
      <c r="O11" s="77">
        <v>62</v>
      </c>
      <c r="P11" s="82">
        <v>0.16533333333333333</v>
      </c>
      <c r="Q11" s="85">
        <v>324</v>
      </c>
      <c r="R11" s="77">
        <v>52</v>
      </c>
      <c r="S11" s="82">
        <v>0.16049382716049382</v>
      </c>
      <c r="T11" s="100">
        <v>969</v>
      </c>
      <c r="U11" s="95">
        <v>1.3880288957688338</v>
      </c>
      <c r="V11" s="95">
        <v>0.85484181313318086</v>
      </c>
      <c r="W11" s="94">
        <v>258</v>
      </c>
      <c r="X11" s="77">
        <v>37</v>
      </c>
      <c r="Y11" s="82">
        <v>0.1434108527131783</v>
      </c>
      <c r="Z11" s="85">
        <v>212</v>
      </c>
      <c r="AA11" s="77">
        <v>26</v>
      </c>
      <c r="AB11" s="82">
        <v>0.12264150943396226</v>
      </c>
      <c r="AC11" s="100">
        <v>215</v>
      </c>
      <c r="AD11" s="95">
        <v>1.4232558139534883</v>
      </c>
      <c r="AE11" s="95">
        <v>0.59643795728038851</v>
      </c>
      <c r="AF11" s="94">
        <v>75</v>
      </c>
      <c r="AG11" s="77">
        <v>15</v>
      </c>
      <c r="AH11" s="82">
        <v>0.2</v>
      </c>
      <c r="AI11" s="85">
        <v>64</v>
      </c>
      <c r="AJ11" s="77">
        <v>14</v>
      </c>
      <c r="AK11" s="82">
        <v>0.21875</v>
      </c>
    </row>
    <row r="12" spans="1:37" x14ac:dyDescent="0.35">
      <c r="A12" s="119">
        <v>2012</v>
      </c>
      <c r="B12" s="100">
        <v>58283</v>
      </c>
      <c r="C12" s="95">
        <v>1.4360791311360088</v>
      </c>
      <c r="D12" s="95">
        <v>0.74709387035388486</v>
      </c>
      <c r="E12" s="94">
        <v>17077</v>
      </c>
      <c r="F12" s="77">
        <v>3154</v>
      </c>
      <c r="G12" s="82">
        <v>0.18469286174386601</v>
      </c>
      <c r="H12" s="77">
        <v>14847</v>
      </c>
      <c r="I12" s="77">
        <v>2470</v>
      </c>
      <c r="J12" s="82">
        <v>0.16636357513302349</v>
      </c>
      <c r="K12" s="100">
        <v>926</v>
      </c>
      <c r="L12" s="95">
        <v>1.4557235421166306</v>
      </c>
      <c r="M12" s="95">
        <v>0.70762940816120745</v>
      </c>
      <c r="N12" s="94">
        <v>334</v>
      </c>
      <c r="O12" s="77">
        <v>65</v>
      </c>
      <c r="P12" s="82">
        <v>0.19461077844311378</v>
      </c>
      <c r="Q12" s="85">
        <v>297</v>
      </c>
      <c r="R12" s="77">
        <v>54</v>
      </c>
      <c r="S12" s="82">
        <v>0.18181818181818182</v>
      </c>
      <c r="T12" s="100">
        <v>869</v>
      </c>
      <c r="U12" s="95">
        <v>1.4211737629459149</v>
      </c>
      <c r="V12" s="95">
        <v>0.8857979328614819</v>
      </c>
      <c r="W12" s="94">
        <v>201</v>
      </c>
      <c r="X12" s="77">
        <v>38</v>
      </c>
      <c r="Y12" s="82">
        <v>0.1890547263681592</v>
      </c>
      <c r="Z12" s="85">
        <v>160</v>
      </c>
      <c r="AA12" s="77">
        <v>26</v>
      </c>
      <c r="AB12" s="82">
        <v>0.16250000000000001</v>
      </c>
      <c r="AC12" s="100">
        <v>153</v>
      </c>
      <c r="AD12" s="95">
        <v>1.5294117647058822</v>
      </c>
      <c r="AE12" s="95">
        <v>0.57233409879711472</v>
      </c>
      <c r="AF12" s="94">
        <v>48</v>
      </c>
      <c r="AG12" s="77">
        <v>8</v>
      </c>
      <c r="AH12" s="82">
        <v>0.16666666666666666</v>
      </c>
      <c r="AI12" s="85">
        <v>40</v>
      </c>
      <c r="AJ12" s="77">
        <v>7</v>
      </c>
      <c r="AK12" s="82">
        <v>0.17499999999999999</v>
      </c>
    </row>
    <row r="13" spans="1:37" x14ac:dyDescent="0.35">
      <c r="A13" s="119">
        <v>2011</v>
      </c>
      <c r="B13" s="100">
        <v>58827</v>
      </c>
      <c r="C13" s="95">
        <v>1.4814455947099121</v>
      </c>
      <c r="D13" s="95">
        <v>0.75145269148824967</v>
      </c>
      <c r="E13" s="94">
        <v>16572</v>
      </c>
      <c r="F13" s="77">
        <v>3356</v>
      </c>
      <c r="G13" s="82">
        <v>0.20251025826695632</v>
      </c>
      <c r="H13" s="77">
        <v>14434</v>
      </c>
      <c r="I13" s="77">
        <v>2650</v>
      </c>
      <c r="J13" s="82">
        <v>0.18359429125675489</v>
      </c>
      <c r="K13" s="100">
        <v>774</v>
      </c>
      <c r="L13" s="95">
        <v>1.4948320413436693</v>
      </c>
      <c r="M13" s="95">
        <v>0.7166164829783046</v>
      </c>
      <c r="N13" s="94">
        <v>254</v>
      </c>
      <c r="O13" s="77">
        <v>46</v>
      </c>
      <c r="P13" s="82">
        <v>0.18110236220472442</v>
      </c>
      <c r="Q13" s="85">
        <v>228</v>
      </c>
      <c r="R13" s="77">
        <v>42</v>
      </c>
      <c r="S13" s="82">
        <v>0.18421052631578946</v>
      </c>
      <c r="T13" s="100">
        <v>766</v>
      </c>
      <c r="U13" s="95">
        <v>1.5104438642297651</v>
      </c>
      <c r="V13" s="95">
        <v>0.92641568266289742</v>
      </c>
      <c r="W13" s="94">
        <v>175</v>
      </c>
      <c r="X13" s="77">
        <v>28</v>
      </c>
      <c r="Y13" s="82">
        <v>0.16</v>
      </c>
      <c r="Z13" s="85">
        <v>152</v>
      </c>
      <c r="AA13" s="77">
        <v>20</v>
      </c>
      <c r="AB13" s="82">
        <v>0.13157894736842105</v>
      </c>
      <c r="AC13" s="100">
        <v>196</v>
      </c>
      <c r="AD13" s="95">
        <v>1.6122448979591837</v>
      </c>
      <c r="AE13" s="95">
        <v>0.59130870181430284</v>
      </c>
      <c r="AF13" s="94">
        <v>63</v>
      </c>
      <c r="AG13" s="77">
        <v>12</v>
      </c>
      <c r="AH13" s="82">
        <v>0.19047619047619047</v>
      </c>
      <c r="AI13" s="85">
        <v>55</v>
      </c>
      <c r="AJ13" s="77">
        <v>10</v>
      </c>
      <c r="AK13" s="82">
        <v>0.18181818181818182</v>
      </c>
    </row>
    <row r="14" spans="1:37" x14ac:dyDescent="0.35">
      <c r="A14" s="119">
        <v>2010</v>
      </c>
      <c r="B14" s="100">
        <v>56551</v>
      </c>
      <c r="C14" s="95">
        <v>1.5174621138441406</v>
      </c>
      <c r="D14" s="95">
        <v>0.75732710461313013</v>
      </c>
      <c r="E14" s="94">
        <v>15894</v>
      </c>
      <c r="F14" s="77">
        <v>3483</v>
      </c>
      <c r="G14" s="82">
        <v>0.21913929784824462</v>
      </c>
      <c r="H14" s="77">
        <v>13924</v>
      </c>
      <c r="I14" s="77">
        <v>2700</v>
      </c>
      <c r="J14" s="82">
        <v>0.19390979603562195</v>
      </c>
      <c r="K14" s="100">
        <v>568</v>
      </c>
      <c r="L14" s="95">
        <v>1.5950704225352113</v>
      </c>
      <c r="M14" s="95">
        <v>0.73262286522214171</v>
      </c>
      <c r="N14" s="94">
        <v>191</v>
      </c>
      <c r="O14" s="77">
        <v>49</v>
      </c>
      <c r="P14" s="82">
        <v>0.25654450261780104</v>
      </c>
      <c r="Q14" s="85">
        <v>179</v>
      </c>
      <c r="R14" s="77">
        <v>42</v>
      </c>
      <c r="S14" s="82">
        <v>0.23463687150837989</v>
      </c>
      <c r="T14" s="100">
        <v>708</v>
      </c>
      <c r="U14" s="95">
        <v>1.5310734463276836</v>
      </c>
      <c r="V14" s="95">
        <v>0.91928213224963395</v>
      </c>
      <c r="W14" s="94">
        <v>129</v>
      </c>
      <c r="X14" s="77">
        <v>32</v>
      </c>
      <c r="Y14" s="82">
        <v>0.24806201550387597</v>
      </c>
      <c r="Z14" s="85">
        <v>109</v>
      </c>
      <c r="AA14" s="77">
        <v>28</v>
      </c>
      <c r="AB14" s="82">
        <v>0.25688073394495414</v>
      </c>
      <c r="AC14" s="100">
        <v>188</v>
      </c>
      <c r="AD14" s="95">
        <v>1.6861702127659575</v>
      </c>
      <c r="AE14" s="95">
        <v>0.56720686755546446</v>
      </c>
      <c r="AF14" s="94">
        <v>56</v>
      </c>
      <c r="AG14" s="77">
        <v>13</v>
      </c>
      <c r="AH14" s="82">
        <v>0.23214285714285715</v>
      </c>
      <c r="AI14" s="85">
        <v>44</v>
      </c>
      <c r="AJ14" s="77">
        <v>11</v>
      </c>
      <c r="AK14" s="82">
        <v>0.25</v>
      </c>
    </row>
    <row r="15" spans="1:37" x14ac:dyDescent="0.35">
      <c r="A15" s="119">
        <v>2009</v>
      </c>
      <c r="B15" s="100">
        <v>53394</v>
      </c>
      <c r="C15" s="95">
        <v>1.5740345357156236</v>
      </c>
      <c r="D15" s="95">
        <v>0.76201149943483903</v>
      </c>
      <c r="E15" s="94">
        <v>14883</v>
      </c>
      <c r="F15" s="77">
        <v>3670</v>
      </c>
      <c r="G15" s="82">
        <v>0.24659006920647719</v>
      </c>
      <c r="H15" s="77">
        <v>12871</v>
      </c>
      <c r="I15" s="77">
        <v>2830</v>
      </c>
      <c r="J15" s="82">
        <v>0.21987413565379535</v>
      </c>
      <c r="K15" s="100">
        <v>471</v>
      </c>
      <c r="L15" s="95">
        <v>1.664543524416136</v>
      </c>
      <c r="M15" s="95">
        <v>0.73579668805474663</v>
      </c>
      <c r="N15" s="94">
        <v>169</v>
      </c>
      <c r="O15" s="77">
        <v>44</v>
      </c>
      <c r="P15" s="82">
        <v>0.26035502958579881</v>
      </c>
      <c r="Q15" s="85">
        <v>146</v>
      </c>
      <c r="R15" s="77">
        <v>38</v>
      </c>
      <c r="S15" s="82">
        <v>0.26027397260273971</v>
      </c>
      <c r="T15" s="100">
        <v>564</v>
      </c>
      <c r="U15" s="95">
        <v>1.5904255319148937</v>
      </c>
      <c r="V15" s="95">
        <v>0.94003574124025424</v>
      </c>
      <c r="W15" s="94">
        <v>124</v>
      </c>
      <c r="X15" s="77">
        <v>28</v>
      </c>
      <c r="Y15" s="82">
        <v>0.22580645161290322</v>
      </c>
      <c r="Z15" s="85">
        <v>97</v>
      </c>
      <c r="AA15" s="77">
        <v>21</v>
      </c>
      <c r="AB15" s="82">
        <v>0.21649484536082475</v>
      </c>
      <c r="AC15" s="100">
        <v>166</v>
      </c>
      <c r="AD15" s="95">
        <v>1.6024096385542168</v>
      </c>
      <c r="AE15" s="95">
        <v>0.61975041684875598</v>
      </c>
      <c r="AF15" s="94">
        <v>52</v>
      </c>
      <c r="AG15" s="77">
        <v>11</v>
      </c>
      <c r="AH15" s="82">
        <v>0.21153846153846154</v>
      </c>
      <c r="AI15" s="85">
        <v>44</v>
      </c>
      <c r="AJ15" s="77">
        <v>8</v>
      </c>
      <c r="AK15" s="82">
        <v>0.18181818181818182</v>
      </c>
    </row>
    <row r="16" spans="1:37" x14ac:dyDescent="0.35">
      <c r="A16" s="119">
        <v>2008</v>
      </c>
      <c r="B16" s="100">
        <v>49730</v>
      </c>
      <c r="C16" s="95">
        <v>1.6187412024934646</v>
      </c>
      <c r="D16" s="95">
        <v>0.76178763058593701</v>
      </c>
      <c r="E16" s="94">
        <v>13028</v>
      </c>
      <c r="F16" s="77">
        <v>3433</v>
      </c>
      <c r="G16" s="82">
        <v>0.26350936444580902</v>
      </c>
      <c r="H16" s="77">
        <v>12082</v>
      </c>
      <c r="I16" s="77">
        <v>2845</v>
      </c>
      <c r="J16" s="82">
        <v>0.23547425922860454</v>
      </c>
      <c r="K16" s="100">
        <v>320</v>
      </c>
      <c r="L16" s="95">
        <v>1.64375</v>
      </c>
      <c r="M16" s="95">
        <v>0.7773904665610456</v>
      </c>
      <c r="N16" s="94">
        <v>83</v>
      </c>
      <c r="O16" s="77">
        <v>26</v>
      </c>
      <c r="P16" s="82">
        <v>0.31325301204819278</v>
      </c>
      <c r="Q16" s="85">
        <v>86</v>
      </c>
      <c r="R16" s="77">
        <v>23</v>
      </c>
      <c r="S16" s="82">
        <v>0.26744186046511625</v>
      </c>
      <c r="T16" s="100">
        <v>531</v>
      </c>
      <c r="U16" s="95">
        <v>1.6591337099811676</v>
      </c>
      <c r="V16" s="95">
        <v>0.9716346153841936</v>
      </c>
      <c r="W16" s="94">
        <v>96</v>
      </c>
      <c r="X16" s="77">
        <v>24</v>
      </c>
      <c r="Y16" s="82">
        <v>0.25</v>
      </c>
      <c r="Z16" s="85">
        <v>88</v>
      </c>
      <c r="AA16" s="77">
        <v>19</v>
      </c>
      <c r="AB16" s="82">
        <v>0.21590909090909091</v>
      </c>
      <c r="AC16" s="100">
        <v>168</v>
      </c>
      <c r="AD16" s="95">
        <v>1.6726190476190477</v>
      </c>
      <c r="AE16" s="95">
        <v>0.59258336573976977</v>
      </c>
      <c r="AF16" s="94">
        <v>35</v>
      </c>
      <c r="AG16" s="77">
        <v>7</v>
      </c>
      <c r="AH16" s="82">
        <v>0.2</v>
      </c>
      <c r="AI16" s="85">
        <v>31</v>
      </c>
      <c r="AJ16" s="77">
        <v>8</v>
      </c>
      <c r="AK16" s="82">
        <v>0.25806451612903225</v>
      </c>
    </row>
    <row r="17" spans="1:37" x14ac:dyDescent="0.35">
      <c r="A17" s="119">
        <v>2007</v>
      </c>
      <c r="B17" s="100">
        <v>46152</v>
      </c>
      <c r="C17" s="95">
        <v>1.6628965158606344</v>
      </c>
      <c r="D17" s="95">
        <v>0.73680899969499714</v>
      </c>
      <c r="E17" s="94">
        <v>12280</v>
      </c>
      <c r="F17" s="77">
        <v>3090</v>
      </c>
      <c r="G17" s="82">
        <v>0.25162866449511401</v>
      </c>
      <c r="H17" s="77">
        <v>11012</v>
      </c>
      <c r="I17" s="77">
        <v>2563</v>
      </c>
      <c r="J17" s="82">
        <v>0.23274609516890665</v>
      </c>
      <c r="K17" s="100">
        <v>249</v>
      </c>
      <c r="L17" s="95">
        <v>1.678714859437751</v>
      </c>
      <c r="M17" s="95">
        <v>0.78718957355833685</v>
      </c>
      <c r="N17" s="94">
        <v>68</v>
      </c>
      <c r="O17" s="77">
        <v>20</v>
      </c>
      <c r="P17" s="82">
        <v>0.29411764705882354</v>
      </c>
      <c r="Q17" s="85">
        <v>65</v>
      </c>
      <c r="R17" s="77">
        <v>16</v>
      </c>
      <c r="S17" s="82">
        <v>0.24615384615384617</v>
      </c>
      <c r="T17" s="100">
        <v>354</v>
      </c>
      <c r="U17" s="95">
        <v>1.652542372881356</v>
      </c>
      <c r="V17" s="95">
        <v>0.86072941059373376</v>
      </c>
      <c r="W17" s="94">
        <v>82</v>
      </c>
      <c r="X17" s="77">
        <v>17</v>
      </c>
      <c r="Y17" s="82">
        <v>0.2073170731707317</v>
      </c>
      <c r="Z17" s="85">
        <v>72</v>
      </c>
      <c r="AA17" s="77">
        <v>13</v>
      </c>
      <c r="AB17" s="82">
        <v>0.18055555555555555</v>
      </c>
      <c r="AC17" s="100">
        <v>110</v>
      </c>
      <c r="AD17" s="95">
        <v>1.7</v>
      </c>
      <c r="AE17" s="95">
        <v>0.59620008843889449</v>
      </c>
      <c r="AF17" s="94">
        <v>25</v>
      </c>
      <c r="AG17" s="111" t="s">
        <v>181</v>
      </c>
      <c r="AH17" s="84" t="s">
        <v>182</v>
      </c>
      <c r="AI17" s="85">
        <v>23</v>
      </c>
      <c r="AJ17" s="111" t="s">
        <v>181</v>
      </c>
      <c r="AK17" s="84" t="s">
        <v>182</v>
      </c>
    </row>
    <row r="18" spans="1:37" x14ac:dyDescent="0.35">
      <c r="A18" s="119">
        <v>2006</v>
      </c>
      <c r="B18" s="100">
        <v>43702</v>
      </c>
      <c r="C18" s="95">
        <v>1.6799459978948332</v>
      </c>
      <c r="D18" s="95">
        <v>0.73524110700960421</v>
      </c>
      <c r="E18" s="94">
        <v>11534</v>
      </c>
      <c r="F18" s="77">
        <v>2827</v>
      </c>
      <c r="G18" s="82">
        <v>0.2451014392231663</v>
      </c>
      <c r="H18" s="77">
        <v>10209</v>
      </c>
      <c r="I18" s="77">
        <v>2346</v>
      </c>
      <c r="J18" s="82">
        <v>0.22979723773141345</v>
      </c>
      <c r="K18" s="100">
        <v>191</v>
      </c>
      <c r="L18" s="95">
        <v>1.7905759162303665</v>
      </c>
      <c r="M18" s="95">
        <v>0.6850040571944459</v>
      </c>
      <c r="N18" s="94">
        <v>55</v>
      </c>
      <c r="O18" s="77">
        <v>11</v>
      </c>
      <c r="P18" s="82">
        <v>0.2</v>
      </c>
      <c r="Q18" s="85">
        <v>53</v>
      </c>
      <c r="R18" s="77">
        <v>10</v>
      </c>
      <c r="S18" s="82">
        <v>0.18867924528301888</v>
      </c>
      <c r="T18" s="100">
        <v>497</v>
      </c>
      <c r="U18" s="95">
        <v>1.6579476861167002</v>
      </c>
      <c r="V18" s="95">
        <v>0.86265127170783973</v>
      </c>
      <c r="W18" s="94">
        <v>90</v>
      </c>
      <c r="X18" s="77">
        <v>21</v>
      </c>
      <c r="Y18" s="82">
        <v>0.23333333333333334</v>
      </c>
      <c r="Z18" s="85">
        <v>71</v>
      </c>
      <c r="AA18" s="77">
        <v>14</v>
      </c>
      <c r="AB18" s="82">
        <v>0.19718309859154928</v>
      </c>
      <c r="AC18" s="100">
        <v>102</v>
      </c>
      <c r="AD18" s="95">
        <v>1.6372549019607843</v>
      </c>
      <c r="AE18" s="95">
        <v>0.69718222343376557</v>
      </c>
      <c r="AF18" s="94">
        <v>25</v>
      </c>
      <c r="AG18" s="77">
        <v>8</v>
      </c>
      <c r="AH18" s="82">
        <v>0.32</v>
      </c>
      <c r="AI18" s="85">
        <v>19</v>
      </c>
      <c r="AJ18" s="77">
        <v>5</v>
      </c>
      <c r="AK18" s="82">
        <v>0.26315789473684209</v>
      </c>
    </row>
    <row r="19" spans="1:37" x14ac:dyDescent="0.35">
      <c r="A19" s="119">
        <v>2005</v>
      </c>
      <c r="B19" s="100">
        <v>40986</v>
      </c>
      <c r="C19" s="95">
        <v>1.6672278338945006</v>
      </c>
      <c r="D19" s="95">
        <v>0.75097036116457849</v>
      </c>
      <c r="E19" s="94">
        <v>10100</v>
      </c>
      <c r="F19" s="77">
        <v>2619</v>
      </c>
      <c r="G19" s="82">
        <v>0.25930693069306932</v>
      </c>
      <c r="H19" s="77">
        <v>8981</v>
      </c>
      <c r="I19" s="77">
        <v>2183</v>
      </c>
      <c r="J19" s="82">
        <v>0.24306870059013472</v>
      </c>
      <c r="K19" s="100">
        <v>148</v>
      </c>
      <c r="L19" s="95">
        <v>1.722972972972973</v>
      </c>
      <c r="M19" s="95">
        <v>0.74272094670538613</v>
      </c>
      <c r="N19" s="94">
        <v>49</v>
      </c>
      <c r="O19" s="77">
        <v>17</v>
      </c>
      <c r="P19" s="82">
        <v>0.34693877551020408</v>
      </c>
      <c r="Q19" s="85">
        <v>44</v>
      </c>
      <c r="R19" s="77">
        <v>14</v>
      </c>
      <c r="S19" s="82">
        <v>0.31818181818181818</v>
      </c>
      <c r="T19" s="100">
        <v>464</v>
      </c>
      <c r="U19" s="95">
        <v>1.6939655172413792</v>
      </c>
      <c r="V19" s="95">
        <v>0.85920861674380411</v>
      </c>
      <c r="W19" s="94">
        <v>79</v>
      </c>
      <c r="X19" s="77">
        <v>15</v>
      </c>
      <c r="Y19" s="82">
        <v>0.189873417721519</v>
      </c>
      <c r="Z19" s="85">
        <v>65</v>
      </c>
      <c r="AA19" s="77">
        <v>12</v>
      </c>
      <c r="AB19" s="82">
        <v>0.18461538461538463</v>
      </c>
      <c r="AC19" s="100">
        <v>93</v>
      </c>
      <c r="AD19" s="95">
        <v>1.8064516129032258</v>
      </c>
      <c r="AE19" s="95">
        <v>0.49204564252247512</v>
      </c>
      <c r="AF19" s="94">
        <v>21</v>
      </c>
      <c r="AG19" s="77">
        <v>7</v>
      </c>
      <c r="AH19" s="82">
        <v>0.33333333333333331</v>
      </c>
      <c r="AI19" s="85">
        <v>21</v>
      </c>
      <c r="AJ19" s="111" t="s">
        <v>181</v>
      </c>
      <c r="AK19" s="84" t="s">
        <v>182</v>
      </c>
    </row>
    <row r="20" spans="1:37" x14ac:dyDescent="0.35">
      <c r="A20" s="119">
        <v>2004</v>
      </c>
      <c r="B20" s="100">
        <v>39069</v>
      </c>
      <c r="C20" s="95">
        <v>1.6848908341651949</v>
      </c>
      <c r="D20" s="95">
        <v>0.7525106400684346</v>
      </c>
      <c r="E20" s="94">
        <v>9268</v>
      </c>
      <c r="F20" s="77">
        <v>2321</v>
      </c>
      <c r="G20" s="82">
        <v>0.25043159257660769</v>
      </c>
      <c r="H20" s="77">
        <v>8194</v>
      </c>
      <c r="I20" s="77">
        <v>1901</v>
      </c>
      <c r="J20" s="82">
        <v>0.23199902367586039</v>
      </c>
      <c r="K20" s="100">
        <v>92</v>
      </c>
      <c r="L20" s="95">
        <v>1.6847826086956521</v>
      </c>
      <c r="M20" s="95">
        <v>0.84608237632255978</v>
      </c>
      <c r="N20" s="94">
        <v>24</v>
      </c>
      <c r="O20" s="77">
        <v>6</v>
      </c>
      <c r="P20" s="82">
        <v>0.25</v>
      </c>
      <c r="Q20" s="85">
        <v>23</v>
      </c>
      <c r="R20" s="77">
        <v>4</v>
      </c>
      <c r="S20" s="82">
        <v>0.17391304347826086</v>
      </c>
      <c r="T20" s="100">
        <v>410</v>
      </c>
      <c r="U20" s="95">
        <v>1.6634146341463414</v>
      </c>
      <c r="V20" s="95">
        <v>0.87171154816285179</v>
      </c>
      <c r="W20" s="94">
        <v>60</v>
      </c>
      <c r="X20" s="77">
        <v>14</v>
      </c>
      <c r="Y20" s="82">
        <v>0.23333333333333334</v>
      </c>
      <c r="Z20" s="85">
        <v>52</v>
      </c>
      <c r="AA20" s="77">
        <v>7</v>
      </c>
      <c r="AB20" s="82">
        <v>0.13461538461538461</v>
      </c>
      <c r="AC20" s="100">
        <v>69</v>
      </c>
      <c r="AD20" s="95">
        <v>1.7101449275362319</v>
      </c>
      <c r="AE20" s="95">
        <v>0.63932594203225424</v>
      </c>
      <c r="AF20" s="94">
        <v>16</v>
      </c>
      <c r="AG20" s="111" t="s">
        <v>181</v>
      </c>
      <c r="AH20" s="84" t="s">
        <v>182</v>
      </c>
      <c r="AI20" s="85">
        <v>13</v>
      </c>
      <c r="AJ20" s="111" t="s">
        <v>181</v>
      </c>
      <c r="AK20" s="84" t="s">
        <v>182</v>
      </c>
    </row>
    <row r="21" spans="1:37" x14ac:dyDescent="0.35">
      <c r="A21" s="119">
        <v>2003</v>
      </c>
      <c r="B21" s="100">
        <v>36065</v>
      </c>
      <c r="C21" s="95">
        <v>1.7629557742964093</v>
      </c>
      <c r="D21" s="95">
        <v>0.80829110150245864</v>
      </c>
      <c r="E21" s="94">
        <v>8883</v>
      </c>
      <c r="F21" s="77">
        <v>2275</v>
      </c>
      <c r="G21" s="82">
        <v>0.256107171000788</v>
      </c>
      <c r="H21" s="77">
        <v>7926</v>
      </c>
      <c r="I21" s="77">
        <v>1915</v>
      </c>
      <c r="J21" s="82">
        <v>0.24160989149634116</v>
      </c>
      <c r="K21" s="100">
        <v>80</v>
      </c>
      <c r="L21" s="95">
        <v>1.7875000000000001</v>
      </c>
      <c r="M21" s="95">
        <v>0.75322224475914135</v>
      </c>
      <c r="N21" s="94">
        <v>25</v>
      </c>
      <c r="O21" s="77">
        <v>7</v>
      </c>
      <c r="P21" s="82">
        <v>0.28000000000000003</v>
      </c>
      <c r="Q21" s="85">
        <v>22</v>
      </c>
      <c r="R21" s="77">
        <v>6</v>
      </c>
      <c r="S21" s="82">
        <v>0.27272727272727271</v>
      </c>
      <c r="T21" s="100">
        <v>385</v>
      </c>
      <c r="U21" s="95">
        <v>1.6961038961038961</v>
      </c>
      <c r="V21" s="95">
        <v>0.93620421216096716</v>
      </c>
      <c r="W21" s="94">
        <v>48</v>
      </c>
      <c r="X21" s="77">
        <v>15</v>
      </c>
      <c r="Y21" s="82">
        <v>0.3125</v>
      </c>
      <c r="Z21" s="85">
        <v>44</v>
      </c>
      <c r="AA21" s="77">
        <v>11</v>
      </c>
      <c r="AB21" s="82">
        <v>0.25</v>
      </c>
      <c r="AC21" s="100">
        <v>68</v>
      </c>
      <c r="AD21" s="95">
        <v>1.8823529411764706</v>
      </c>
      <c r="AE21" s="95">
        <v>0.67583089959270926</v>
      </c>
      <c r="AF21" s="94">
        <v>20</v>
      </c>
      <c r="AG21" s="77">
        <v>7</v>
      </c>
      <c r="AH21" s="82">
        <v>0.35</v>
      </c>
      <c r="AI21" s="85">
        <v>17</v>
      </c>
      <c r="AJ21" s="77">
        <v>6</v>
      </c>
      <c r="AK21" s="82">
        <v>0.35294117647058826</v>
      </c>
    </row>
    <row r="22" spans="1:37" x14ac:dyDescent="0.35">
      <c r="A22" s="119">
        <v>2002</v>
      </c>
      <c r="B22" s="100">
        <v>35416</v>
      </c>
      <c r="C22" s="95">
        <v>1.8087022814547098</v>
      </c>
      <c r="D22" s="95">
        <v>0.82496479784806154</v>
      </c>
      <c r="E22" s="94">
        <v>8358</v>
      </c>
      <c r="F22" s="77">
        <v>2174</v>
      </c>
      <c r="G22" s="82">
        <v>0.26011007418042592</v>
      </c>
      <c r="H22" s="77">
        <v>7556</v>
      </c>
      <c r="I22" s="77">
        <v>1872</v>
      </c>
      <c r="J22" s="82">
        <v>0.24775013234515617</v>
      </c>
      <c r="K22" s="100">
        <v>82</v>
      </c>
      <c r="L22" s="95">
        <v>1.6951219512195121</v>
      </c>
      <c r="M22" s="95">
        <v>0.83650003120207395</v>
      </c>
      <c r="N22" s="94">
        <v>20</v>
      </c>
      <c r="O22" s="77">
        <v>10</v>
      </c>
      <c r="P22" s="82">
        <v>0.5</v>
      </c>
      <c r="Q22" s="85">
        <v>18</v>
      </c>
      <c r="R22" s="77">
        <v>7</v>
      </c>
      <c r="S22" s="82">
        <v>0.3888888888888889</v>
      </c>
      <c r="T22" s="100">
        <v>355</v>
      </c>
      <c r="U22" s="95">
        <v>1.6901408450704225</v>
      </c>
      <c r="V22" s="95">
        <v>0.96402251881498302</v>
      </c>
      <c r="W22" s="94">
        <v>49</v>
      </c>
      <c r="X22" s="77">
        <v>12</v>
      </c>
      <c r="Y22" s="82">
        <v>0.24489795918367346</v>
      </c>
      <c r="Z22" s="85">
        <v>43</v>
      </c>
      <c r="AA22" s="77">
        <v>8</v>
      </c>
      <c r="AB22" s="82">
        <v>0.18604651162790697</v>
      </c>
      <c r="AC22" s="100">
        <v>81</v>
      </c>
      <c r="AD22" s="95">
        <v>1.7901234567901234</v>
      </c>
      <c r="AE22" s="95">
        <v>0.69772203214542183</v>
      </c>
      <c r="AF22" s="94">
        <v>12</v>
      </c>
      <c r="AG22" s="111" t="s">
        <v>181</v>
      </c>
      <c r="AH22" s="84" t="s">
        <v>182</v>
      </c>
      <c r="AI22" s="85">
        <v>11</v>
      </c>
      <c r="AJ22" s="111" t="s">
        <v>181</v>
      </c>
      <c r="AK22" s="84" t="s">
        <v>182</v>
      </c>
    </row>
    <row r="23" spans="1:37" x14ac:dyDescent="0.35">
      <c r="A23" s="119">
        <v>2001</v>
      </c>
      <c r="B23" s="100">
        <v>33043</v>
      </c>
      <c r="C23" s="95">
        <v>1.9253699724601276</v>
      </c>
      <c r="D23" s="95">
        <v>0.88297770002522813</v>
      </c>
      <c r="E23" s="94">
        <v>7509</v>
      </c>
      <c r="F23" s="77">
        <v>2088</v>
      </c>
      <c r="G23" s="82">
        <v>0.27806632041550139</v>
      </c>
      <c r="H23" s="77">
        <v>6876</v>
      </c>
      <c r="I23" s="77">
        <v>1793</v>
      </c>
      <c r="J23" s="82">
        <v>0.26076207097149506</v>
      </c>
      <c r="K23" s="100">
        <v>43</v>
      </c>
      <c r="L23" s="95">
        <v>1.9069767441860466</v>
      </c>
      <c r="M23" s="95">
        <v>0.83007294407324406</v>
      </c>
      <c r="N23" s="94">
        <v>13</v>
      </c>
      <c r="O23" s="111" t="s">
        <v>181</v>
      </c>
      <c r="P23" s="84" t="s">
        <v>182</v>
      </c>
      <c r="Q23" s="85">
        <v>9</v>
      </c>
      <c r="R23" s="111" t="s">
        <v>181</v>
      </c>
      <c r="S23" s="84" t="s">
        <v>182</v>
      </c>
      <c r="T23" s="100">
        <v>468</v>
      </c>
      <c r="U23" s="95">
        <v>1.75</v>
      </c>
      <c r="V23" s="95">
        <v>0.98030825432833801</v>
      </c>
      <c r="W23" s="94">
        <v>49</v>
      </c>
      <c r="X23" s="77">
        <v>9</v>
      </c>
      <c r="Y23" s="82">
        <v>0.18367346938775511</v>
      </c>
      <c r="Z23" s="85">
        <v>41</v>
      </c>
      <c r="AA23" s="77">
        <v>8</v>
      </c>
      <c r="AB23" s="82">
        <v>0.1951219512195122</v>
      </c>
      <c r="AC23" s="100">
        <v>134</v>
      </c>
      <c r="AD23" s="95">
        <v>1.9776119402985075</v>
      </c>
      <c r="AE23" s="95">
        <v>0.69611306671292572</v>
      </c>
      <c r="AF23" s="94">
        <v>25</v>
      </c>
      <c r="AG23" s="77">
        <v>5</v>
      </c>
      <c r="AH23" s="82">
        <v>0.2</v>
      </c>
      <c r="AI23" s="85">
        <v>24</v>
      </c>
      <c r="AJ23" s="77">
        <v>5</v>
      </c>
      <c r="AK23" s="82">
        <v>0.20833333333333334</v>
      </c>
    </row>
    <row r="24" spans="1:37" x14ac:dyDescent="0.35">
      <c r="A24" s="119">
        <v>2000</v>
      </c>
      <c r="B24" s="100">
        <v>30851</v>
      </c>
      <c r="C24" s="95">
        <v>1.9770185731418755</v>
      </c>
      <c r="D24" s="95">
        <v>0.96347860230193749</v>
      </c>
      <c r="E24" s="94">
        <v>6849</v>
      </c>
      <c r="F24" s="77">
        <v>2001</v>
      </c>
      <c r="G24" s="82">
        <v>0.29215943933420935</v>
      </c>
      <c r="H24" s="77">
        <v>6252</v>
      </c>
      <c r="I24" s="77">
        <v>1684</v>
      </c>
      <c r="J24" s="82">
        <v>0.2693538067818298</v>
      </c>
      <c r="K24" s="100">
        <v>33</v>
      </c>
      <c r="L24" s="95">
        <v>2</v>
      </c>
      <c r="M24" s="95">
        <v>0.81649658092772603</v>
      </c>
      <c r="N24" s="94">
        <v>15</v>
      </c>
      <c r="O24" s="111" t="s">
        <v>181</v>
      </c>
      <c r="P24" s="84" t="s">
        <v>182</v>
      </c>
      <c r="Q24" s="85">
        <v>13</v>
      </c>
      <c r="R24" s="111" t="s">
        <v>181</v>
      </c>
      <c r="S24" s="84" t="s">
        <v>182</v>
      </c>
      <c r="T24" s="100">
        <v>377</v>
      </c>
      <c r="U24" s="95">
        <v>1.7771883289124668</v>
      </c>
      <c r="V24" s="95">
        <v>1.1415516217481254</v>
      </c>
      <c r="W24" s="94">
        <v>36</v>
      </c>
      <c r="X24" s="77">
        <v>8</v>
      </c>
      <c r="Y24" s="82">
        <v>0.22222222222222221</v>
      </c>
      <c r="Z24" s="95">
        <v>27</v>
      </c>
      <c r="AA24" s="111" t="s">
        <v>181</v>
      </c>
      <c r="AB24" s="84" t="s">
        <v>182</v>
      </c>
      <c r="AC24" s="100">
        <v>79</v>
      </c>
      <c r="AD24" s="95">
        <v>1.9620253164556962</v>
      </c>
      <c r="AE24" s="95">
        <v>0.81819557525024345</v>
      </c>
      <c r="AF24" s="94">
        <v>13</v>
      </c>
      <c r="AG24" s="111" t="s">
        <v>181</v>
      </c>
      <c r="AH24" s="84" t="s">
        <v>182</v>
      </c>
      <c r="AI24" s="85">
        <v>12</v>
      </c>
      <c r="AJ24" s="111" t="s">
        <v>181</v>
      </c>
      <c r="AK24" s="84" t="s">
        <v>182</v>
      </c>
    </row>
    <row r="26" spans="1:37" x14ac:dyDescent="0.35">
      <c r="A26" s="61" t="s">
        <v>177</v>
      </c>
    </row>
  </sheetData>
  <mergeCells count="5">
    <mergeCell ref="B4:J4"/>
    <mergeCell ref="K4:S4"/>
    <mergeCell ref="T4:AB4"/>
    <mergeCell ref="AC4:AK4"/>
    <mergeCell ref="A4:A5"/>
  </mergeCells>
  <hyperlinks>
    <hyperlink ref="A1" location="'Table of contents'!A1" display="Table of contents" xr:uid="{23767864-EED8-4CA7-ABF3-D5F51204989C}"/>
  </hyperlink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DEFC-3B49-41B1-B826-6AFCC0EB66E4}">
  <dimension ref="A1:W45"/>
  <sheetViews>
    <sheetView workbookViewId="0">
      <pane xSplit="2" topLeftCell="C1" activePane="topRight" state="frozen"/>
      <selection pane="topRight"/>
    </sheetView>
  </sheetViews>
  <sheetFormatPr defaultRowHeight="11.65" x14ac:dyDescent="0.35"/>
  <cols>
    <col min="1" max="1" width="12.875" style="61" customWidth="1"/>
    <col min="2" max="2" width="4.375" style="62" customWidth="1"/>
    <col min="3" max="3" width="5.5" style="61" bestFit="1" customWidth="1"/>
    <col min="4" max="4" width="9.625" style="61" bestFit="1" customWidth="1"/>
    <col min="5" max="5" width="15.875" style="61" bestFit="1" customWidth="1"/>
    <col min="6" max="6" width="17.75" style="61" bestFit="1" customWidth="1"/>
    <col min="7" max="7" width="16.875" style="102" bestFit="1" customWidth="1"/>
    <col min="8" max="8" width="11.125" style="61" bestFit="1" customWidth="1"/>
    <col min="9" max="9" width="13.5" style="61" bestFit="1" customWidth="1"/>
    <col min="10" max="10" width="5.5" style="61" bestFit="1" customWidth="1"/>
    <col min="11" max="11" width="9.625" style="61" bestFit="1" customWidth="1"/>
    <col min="12" max="12" width="15.875" style="61" bestFit="1" customWidth="1"/>
    <col min="13" max="13" width="17.75" style="61" bestFit="1" customWidth="1"/>
    <col min="14" max="14" width="16.875" style="102" bestFit="1" customWidth="1"/>
    <col min="15" max="15" width="11.125" style="61" bestFit="1" customWidth="1"/>
    <col min="16" max="16" width="13.5" style="61" bestFit="1" customWidth="1"/>
    <col min="17" max="17" width="5.5" style="61" bestFit="1" customWidth="1"/>
    <col min="18" max="18" width="9.625" style="61" bestFit="1" customWidth="1"/>
    <col min="19" max="19" width="15.875" style="61" bestFit="1" customWidth="1"/>
    <col min="20" max="20" width="17.75" style="61" bestFit="1" customWidth="1"/>
    <col min="21" max="21" width="16.875" style="102" bestFit="1" customWidth="1"/>
    <col min="22" max="22" width="11.125" style="61" bestFit="1" customWidth="1"/>
    <col min="23" max="23" width="13.5" style="61" bestFit="1" customWidth="1"/>
    <col min="24" max="16384" width="9" style="61"/>
  </cols>
  <sheetData>
    <row r="1" spans="1:23" s="102" customFormat="1" ht="13.5" x14ac:dyDescent="0.35">
      <c r="A1" s="45" t="s">
        <v>91</v>
      </c>
      <c r="B1" s="103"/>
    </row>
    <row r="3" spans="1:23" x14ac:dyDescent="0.35">
      <c r="A3" s="65" t="s">
        <v>172</v>
      </c>
      <c r="C3" s="62"/>
      <c r="D3" s="62"/>
      <c r="E3" s="62"/>
      <c r="F3" s="62"/>
      <c r="G3" s="103"/>
      <c r="H3" s="62"/>
      <c r="I3" s="62"/>
      <c r="J3" s="62"/>
      <c r="K3" s="62"/>
      <c r="L3" s="62"/>
      <c r="M3" s="62"/>
      <c r="N3" s="103"/>
      <c r="O3" s="62"/>
      <c r="P3" s="62"/>
      <c r="Q3" s="62"/>
      <c r="R3" s="62"/>
      <c r="S3" s="62"/>
      <c r="T3" s="62"/>
      <c r="U3" s="103"/>
      <c r="V3" s="62"/>
      <c r="W3" s="62"/>
    </row>
    <row r="4" spans="1:23" s="113" customFormat="1" ht="14.25" customHeight="1" x14ac:dyDescent="0.35">
      <c r="A4" s="205"/>
      <c r="B4" s="166" t="s">
        <v>3</v>
      </c>
      <c r="C4" s="159" t="s">
        <v>106</v>
      </c>
      <c r="D4" s="204"/>
      <c r="E4" s="204"/>
      <c r="F4" s="204"/>
      <c r="G4" s="204"/>
      <c r="H4" s="204"/>
      <c r="I4" s="204"/>
      <c r="J4" s="159" t="s">
        <v>105</v>
      </c>
      <c r="K4" s="204"/>
      <c r="L4" s="204"/>
      <c r="M4" s="204"/>
      <c r="N4" s="204"/>
      <c r="O4" s="204"/>
      <c r="P4" s="204"/>
      <c r="Q4" s="159" t="s">
        <v>104</v>
      </c>
      <c r="R4" s="204"/>
      <c r="S4" s="204"/>
      <c r="T4" s="204"/>
      <c r="U4" s="204"/>
      <c r="V4" s="204"/>
      <c r="W4" s="204"/>
    </row>
    <row r="5" spans="1:23" x14ac:dyDescent="0.35">
      <c r="A5" s="206"/>
      <c r="B5" s="168"/>
      <c r="C5" s="99" t="s">
        <v>6</v>
      </c>
      <c r="D5" s="99" t="s">
        <v>9</v>
      </c>
      <c r="E5" s="99" t="s">
        <v>161</v>
      </c>
      <c r="F5" s="99" t="s">
        <v>15</v>
      </c>
      <c r="G5" s="112" t="s">
        <v>7</v>
      </c>
      <c r="H5" s="99" t="s">
        <v>160</v>
      </c>
      <c r="I5" s="99" t="s">
        <v>16</v>
      </c>
      <c r="J5" s="99" t="s">
        <v>6</v>
      </c>
      <c r="K5" s="99" t="s">
        <v>9</v>
      </c>
      <c r="L5" s="99" t="s">
        <v>161</v>
      </c>
      <c r="M5" s="99" t="s">
        <v>15</v>
      </c>
      <c r="N5" s="112" t="s">
        <v>7</v>
      </c>
      <c r="O5" s="99" t="s">
        <v>160</v>
      </c>
      <c r="P5" s="99" t="s">
        <v>16</v>
      </c>
      <c r="Q5" s="99" t="s">
        <v>6</v>
      </c>
      <c r="R5" s="99" t="s">
        <v>9</v>
      </c>
      <c r="S5" s="99" t="s">
        <v>161</v>
      </c>
      <c r="T5" s="99" t="s">
        <v>15</v>
      </c>
      <c r="U5" s="112" t="s">
        <v>7</v>
      </c>
      <c r="V5" s="99" t="s">
        <v>160</v>
      </c>
      <c r="W5" s="99" t="s">
        <v>16</v>
      </c>
    </row>
    <row r="6" spans="1:23" x14ac:dyDescent="0.35">
      <c r="A6" s="169" t="s">
        <v>154</v>
      </c>
      <c r="B6" s="119">
        <v>2018</v>
      </c>
      <c r="C6" s="80">
        <v>914</v>
      </c>
      <c r="D6" s="53">
        <v>143</v>
      </c>
      <c r="E6" s="111">
        <v>13</v>
      </c>
      <c r="F6" s="84">
        <v>9.0909090909090912E-2</v>
      </c>
      <c r="G6" s="108">
        <v>123</v>
      </c>
      <c r="H6" s="111">
        <v>12</v>
      </c>
      <c r="I6" s="84">
        <v>9.7560975609756101E-2</v>
      </c>
      <c r="J6" s="80">
        <v>1080</v>
      </c>
      <c r="K6" s="53">
        <v>192</v>
      </c>
      <c r="L6" s="111">
        <v>18</v>
      </c>
      <c r="M6" s="84">
        <v>9.375E-2</v>
      </c>
      <c r="N6" s="108">
        <v>167</v>
      </c>
      <c r="O6" s="111">
        <v>15</v>
      </c>
      <c r="P6" s="84">
        <v>8.9820359281437126E-2</v>
      </c>
      <c r="Q6" s="80">
        <v>423</v>
      </c>
      <c r="R6" s="53">
        <v>58</v>
      </c>
      <c r="S6" s="111">
        <v>5</v>
      </c>
      <c r="T6" s="84">
        <v>8.6206896551724144E-2</v>
      </c>
      <c r="U6" s="108">
        <v>46</v>
      </c>
      <c r="V6" s="111" t="s">
        <v>181</v>
      </c>
      <c r="W6" s="84" t="s">
        <v>182</v>
      </c>
    </row>
    <row r="7" spans="1:23" x14ac:dyDescent="0.35">
      <c r="A7" s="203"/>
      <c r="B7" s="119">
        <v>2017</v>
      </c>
      <c r="C7" s="80">
        <v>1032</v>
      </c>
      <c r="D7" s="53">
        <v>171</v>
      </c>
      <c r="E7" s="111">
        <v>19</v>
      </c>
      <c r="F7" s="84">
        <v>0.1111111111111111</v>
      </c>
      <c r="G7" s="108">
        <v>150</v>
      </c>
      <c r="H7" s="111">
        <v>15</v>
      </c>
      <c r="I7" s="84">
        <v>0.1</v>
      </c>
      <c r="J7" s="80">
        <v>1024</v>
      </c>
      <c r="K7" s="53">
        <v>192</v>
      </c>
      <c r="L7" s="111">
        <v>19</v>
      </c>
      <c r="M7" s="84">
        <v>9.8958333333333329E-2</v>
      </c>
      <c r="N7" s="108">
        <v>183</v>
      </c>
      <c r="O7" s="111">
        <v>17</v>
      </c>
      <c r="P7" s="84">
        <v>9.2896174863387984E-2</v>
      </c>
      <c r="Q7" s="80">
        <v>400</v>
      </c>
      <c r="R7" s="53">
        <v>48</v>
      </c>
      <c r="S7" s="111" t="s">
        <v>181</v>
      </c>
      <c r="T7" s="84" t="s">
        <v>182</v>
      </c>
      <c r="U7" s="108">
        <v>41</v>
      </c>
      <c r="V7" s="111" t="s">
        <v>181</v>
      </c>
      <c r="W7" s="84" t="s">
        <v>182</v>
      </c>
    </row>
    <row r="8" spans="1:23" x14ac:dyDescent="0.35">
      <c r="A8" s="203"/>
      <c r="B8" s="119">
        <v>2016</v>
      </c>
      <c r="C8" s="80">
        <v>1087</v>
      </c>
      <c r="D8" s="53">
        <v>177</v>
      </c>
      <c r="E8" s="111">
        <v>32</v>
      </c>
      <c r="F8" s="84">
        <v>0.1807909604519774</v>
      </c>
      <c r="G8" s="108">
        <v>154</v>
      </c>
      <c r="H8" s="111">
        <v>29</v>
      </c>
      <c r="I8" s="84">
        <v>0.18831168831168832</v>
      </c>
      <c r="J8" s="80">
        <v>918</v>
      </c>
      <c r="K8" s="53">
        <v>149</v>
      </c>
      <c r="L8" s="111">
        <v>10</v>
      </c>
      <c r="M8" s="84">
        <v>6.7114093959731544E-2</v>
      </c>
      <c r="N8" s="108">
        <v>137</v>
      </c>
      <c r="O8" s="111">
        <v>9</v>
      </c>
      <c r="P8" s="84">
        <v>6.569343065693431E-2</v>
      </c>
      <c r="Q8" s="80">
        <v>358</v>
      </c>
      <c r="R8" s="53">
        <v>41</v>
      </c>
      <c r="S8" s="111" t="s">
        <v>181</v>
      </c>
      <c r="T8" s="84" t="s">
        <v>182</v>
      </c>
      <c r="U8" s="108">
        <v>34</v>
      </c>
      <c r="V8" s="111" t="s">
        <v>181</v>
      </c>
      <c r="W8" s="84" t="s">
        <v>182</v>
      </c>
    </row>
    <row r="9" spans="1:23" x14ac:dyDescent="0.35">
      <c r="A9" s="203"/>
      <c r="B9" s="119">
        <v>2015</v>
      </c>
      <c r="C9" s="80">
        <v>940</v>
      </c>
      <c r="D9" s="53">
        <v>160</v>
      </c>
      <c r="E9" s="111">
        <v>21</v>
      </c>
      <c r="F9" s="84">
        <v>0.13125000000000001</v>
      </c>
      <c r="G9" s="108">
        <v>141</v>
      </c>
      <c r="H9" s="111">
        <v>17</v>
      </c>
      <c r="I9" s="84">
        <v>0.12056737588652482</v>
      </c>
      <c r="J9" s="80">
        <v>821</v>
      </c>
      <c r="K9" s="53">
        <v>171</v>
      </c>
      <c r="L9" s="111">
        <v>16</v>
      </c>
      <c r="M9" s="84">
        <v>9.3567251461988299E-2</v>
      </c>
      <c r="N9" s="108">
        <v>157</v>
      </c>
      <c r="O9" s="111">
        <v>14</v>
      </c>
      <c r="P9" s="84">
        <v>8.9171974522292988E-2</v>
      </c>
      <c r="Q9" s="80">
        <v>332</v>
      </c>
      <c r="R9" s="53">
        <v>43</v>
      </c>
      <c r="S9" s="111" t="s">
        <v>181</v>
      </c>
      <c r="T9" s="84" t="s">
        <v>182</v>
      </c>
      <c r="U9" s="108">
        <v>33</v>
      </c>
      <c r="V9" s="111" t="s">
        <v>181</v>
      </c>
      <c r="W9" s="84" t="s">
        <v>182</v>
      </c>
    </row>
    <row r="10" spans="1:23" x14ac:dyDescent="0.35">
      <c r="A10" s="203"/>
      <c r="B10" s="119">
        <v>2014</v>
      </c>
      <c r="C10" s="80">
        <v>1057</v>
      </c>
      <c r="D10" s="53">
        <v>190</v>
      </c>
      <c r="E10" s="111">
        <v>25</v>
      </c>
      <c r="F10" s="84">
        <v>0.13157894736842105</v>
      </c>
      <c r="G10" s="108">
        <v>170</v>
      </c>
      <c r="H10" s="111">
        <v>21</v>
      </c>
      <c r="I10" s="84">
        <v>0.12352941176470589</v>
      </c>
      <c r="J10" s="80">
        <v>773</v>
      </c>
      <c r="K10" s="53">
        <v>128</v>
      </c>
      <c r="L10" s="111">
        <v>18</v>
      </c>
      <c r="M10" s="84">
        <v>0.140625</v>
      </c>
      <c r="N10" s="108">
        <v>118</v>
      </c>
      <c r="O10" s="111">
        <v>15</v>
      </c>
      <c r="P10" s="84">
        <v>0.1271186440677966</v>
      </c>
      <c r="Q10" s="80">
        <v>368</v>
      </c>
      <c r="R10" s="53">
        <v>27</v>
      </c>
      <c r="S10" s="111" t="s">
        <v>181</v>
      </c>
      <c r="T10" s="84" t="s">
        <v>182</v>
      </c>
      <c r="U10" s="108">
        <v>23</v>
      </c>
      <c r="V10" s="111" t="s">
        <v>181</v>
      </c>
      <c r="W10" s="84" t="s">
        <v>182</v>
      </c>
    </row>
    <row r="11" spans="1:23" x14ac:dyDescent="0.35">
      <c r="A11" s="203"/>
      <c r="B11" s="119">
        <v>2013</v>
      </c>
      <c r="C11" s="80">
        <v>1117</v>
      </c>
      <c r="D11" s="53">
        <v>221</v>
      </c>
      <c r="E11" s="111">
        <v>28</v>
      </c>
      <c r="F11" s="84">
        <v>0.12669683257918551</v>
      </c>
      <c r="G11" s="108">
        <v>202</v>
      </c>
      <c r="H11" s="111">
        <v>24</v>
      </c>
      <c r="I11" s="84">
        <v>0.11881188118811881</v>
      </c>
      <c r="J11" s="80">
        <v>635</v>
      </c>
      <c r="K11" s="53">
        <v>109</v>
      </c>
      <c r="L11" s="111">
        <v>16</v>
      </c>
      <c r="M11" s="84">
        <v>0.14678899082568808</v>
      </c>
      <c r="N11" s="108">
        <v>94</v>
      </c>
      <c r="O11" s="111">
        <v>15</v>
      </c>
      <c r="P11" s="84">
        <v>0.15957446808510639</v>
      </c>
      <c r="Q11" s="80">
        <v>417</v>
      </c>
      <c r="R11" s="53">
        <v>30</v>
      </c>
      <c r="S11" s="111" t="s">
        <v>181</v>
      </c>
      <c r="T11" s="84" t="s">
        <v>182</v>
      </c>
      <c r="U11" s="108">
        <v>23</v>
      </c>
      <c r="V11" s="111" t="s">
        <v>181</v>
      </c>
      <c r="W11" s="84" t="s">
        <v>182</v>
      </c>
    </row>
    <row r="12" spans="1:23" x14ac:dyDescent="0.35">
      <c r="A12" s="203"/>
      <c r="B12" s="119">
        <v>2012</v>
      </c>
      <c r="C12" s="80">
        <v>1151</v>
      </c>
      <c r="D12" s="53">
        <v>199</v>
      </c>
      <c r="E12" s="111">
        <v>24</v>
      </c>
      <c r="F12" s="84">
        <v>0.12060301507537688</v>
      </c>
      <c r="G12" s="108">
        <v>165</v>
      </c>
      <c r="H12" s="111">
        <v>19</v>
      </c>
      <c r="I12" s="84">
        <v>0.11515151515151516</v>
      </c>
      <c r="J12" s="80">
        <v>602</v>
      </c>
      <c r="K12" s="53">
        <v>114</v>
      </c>
      <c r="L12" s="111">
        <v>17</v>
      </c>
      <c r="M12" s="84">
        <v>0.14912280701754385</v>
      </c>
      <c r="N12" s="108">
        <v>107</v>
      </c>
      <c r="O12" s="111">
        <v>16</v>
      </c>
      <c r="P12" s="84">
        <v>0.14953271028037382</v>
      </c>
      <c r="Q12" s="80">
        <v>432</v>
      </c>
      <c r="R12" s="53">
        <v>34</v>
      </c>
      <c r="S12" s="111" t="s">
        <v>181</v>
      </c>
      <c r="T12" s="84" t="s">
        <v>182</v>
      </c>
      <c r="U12" s="108">
        <v>30</v>
      </c>
      <c r="V12" s="111" t="s">
        <v>181</v>
      </c>
      <c r="W12" s="84" t="s">
        <v>182</v>
      </c>
    </row>
    <row r="13" spans="1:23" x14ac:dyDescent="0.35">
      <c r="A13" s="203"/>
      <c r="B13" s="119">
        <v>2011</v>
      </c>
      <c r="C13" s="80">
        <v>1070</v>
      </c>
      <c r="D13" s="53">
        <v>192</v>
      </c>
      <c r="E13" s="111">
        <v>27</v>
      </c>
      <c r="F13" s="84">
        <v>0.140625</v>
      </c>
      <c r="G13" s="108">
        <v>168</v>
      </c>
      <c r="H13" s="111">
        <v>22</v>
      </c>
      <c r="I13" s="84">
        <v>0.13095238095238096</v>
      </c>
      <c r="J13" s="80">
        <v>509</v>
      </c>
      <c r="K13" s="53">
        <v>77</v>
      </c>
      <c r="L13" s="111">
        <v>11</v>
      </c>
      <c r="M13" s="84">
        <v>0.14285714285714285</v>
      </c>
      <c r="N13" s="108">
        <v>69</v>
      </c>
      <c r="O13" s="111">
        <v>10</v>
      </c>
      <c r="P13" s="84">
        <v>0.14492753623188406</v>
      </c>
      <c r="Q13" s="80">
        <v>398</v>
      </c>
      <c r="R13" s="53">
        <v>45</v>
      </c>
      <c r="S13" s="111">
        <v>6</v>
      </c>
      <c r="T13" s="84">
        <v>0.13333333333333333</v>
      </c>
      <c r="U13" s="108">
        <v>38</v>
      </c>
      <c r="V13" s="111">
        <v>6</v>
      </c>
      <c r="W13" s="84">
        <v>0.15789473684210525</v>
      </c>
    </row>
    <row r="14" spans="1:23" x14ac:dyDescent="0.35">
      <c r="A14" s="203"/>
      <c r="B14" s="119">
        <v>2010</v>
      </c>
      <c r="C14" s="80">
        <v>1138</v>
      </c>
      <c r="D14" s="53">
        <v>220</v>
      </c>
      <c r="E14" s="111">
        <v>23</v>
      </c>
      <c r="F14" s="84">
        <v>0.10454545454545454</v>
      </c>
      <c r="G14" s="108">
        <v>196</v>
      </c>
      <c r="H14" s="111">
        <v>17</v>
      </c>
      <c r="I14" s="84">
        <v>8.673469387755102E-2</v>
      </c>
      <c r="J14" s="80">
        <v>464</v>
      </c>
      <c r="K14" s="53">
        <v>80</v>
      </c>
      <c r="L14" s="111">
        <v>12</v>
      </c>
      <c r="M14" s="84">
        <v>0.15</v>
      </c>
      <c r="N14" s="108">
        <v>74</v>
      </c>
      <c r="O14" s="111">
        <v>12</v>
      </c>
      <c r="P14" s="84">
        <v>0.16216216216216217</v>
      </c>
      <c r="Q14" s="80">
        <v>398</v>
      </c>
      <c r="R14" s="53">
        <v>42</v>
      </c>
      <c r="S14" s="111">
        <v>9</v>
      </c>
      <c r="T14" s="84">
        <v>0.21428571428571427</v>
      </c>
      <c r="U14" s="108">
        <v>32</v>
      </c>
      <c r="V14" s="111">
        <v>5</v>
      </c>
      <c r="W14" s="84">
        <v>0.15625</v>
      </c>
    </row>
    <row r="15" spans="1:23" x14ac:dyDescent="0.35">
      <c r="A15" s="203"/>
      <c r="B15" s="119">
        <v>2009</v>
      </c>
      <c r="C15" s="80">
        <v>1149</v>
      </c>
      <c r="D15" s="53">
        <v>185</v>
      </c>
      <c r="E15" s="111">
        <v>23</v>
      </c>
      <c r="F15" s="84">
        <v>0.12432432432432433</v>
      </c>
      <c r="G15" s="108">
        <v>163</v>
      </c>
      <c r="H15" s="111">
        <v>16</v>
      </c>
      <c r="I15" s="84">
        <v>9.815950920245399E-2</v>
      </c>
      <c r="J15" s="80">
        <v>399</v>
      </c>
      <c r="K15" s="53">
        <v>62</v>
      </c>
      <c r="L15" s="111">
        <v>7</v>
      </c>
      <c r="M15" s="84">
        <v>0.11290322580645161</v>
      </c>
      <c r="N15" s="108">
        <v>54</v>
      </c>
      <c r="O15" s="111">
        <v>7</v>
      </c>
      <c r="P15" s="84">
        <v>0.12962962962962962</v>
      </c>
      <c r="Q15" s="80">
        <v>373</v>
      </c>
      <c r="R15" s="53">
        <v>38</v>
      </c>
      <c r="S15" s="111" t="s">
        <v>181</v>
      </c>
      <c r="T15" s="84" t="s">
        <v>182</v>
      </c>
      <c r="U15" s="108">
        <v>31</v>
      </c>
      <c r="V15" s="111" t="s">
        <v>181</v>
      </c>
      <c r="W15" s="84" t="s">
        <v>182</v>
      </c>
    </row>
    <row r="16" spans="1:23" x14ac:dyDescent="0.35">
      <c r="A16" s="203"/>
      <c r="B16" s="119">
        <v>2008</v>
      </c>
      <c r="C16" s="80">
        <v>1093</v>
      </c>
      <c r="D16" s="53">
        <v>150</v>
      </c>
      <c r="E16" s="111">
        <v>21</v>
      </c>
      <c r="F16" s="84">
        <v>0.14000000000000001</v>
      </c>
      <c r="G16" s="108">
        <v>151</v>
      </c>
      <c r="H16" s="111">
        <v>21</v>
      </c>
      <c r="I16" s="84">
        <v>0.13907284768211919</v>
      </c>
      <c r="J16" s="80">
        <v>397</v>
      </c>
      <c r="K16" s="53">
        <v>53</v>
      </c>
      <c r="L16" s="111">
        <v>6</v>
      </c>
      <c r="M16" s="84">
        <v>0.11320754716981132</v>
      </c>
      <c r="N16" s="108">
        <v>51</v>
      </c>
      <c r="O16" s="111">
        <v>5</v>
      </c>
      <c r="P16" s="84">
        <v>9.8039215686274508E-2</v>
      </c>
      <c r="Q16" s="80">
        <v>382</v>
      </c>
      <c r="R16" s="53">
        <v>32</v>
      </c>
      <c r="S16" s="111">
        <v>7</v>
      </c>
      <c r="T16" s="84">
        <v>0.21875</v>
      </c>
      <c r="U16" s="108">
        <v>32</v>
      </c>
      <c r="V16" s="111">
        <v>5</v>
      </c>
      <c r="W16" s="84">
        <v>0.15625</v>
      </c>
    </row>
    <row r="17" spans="1:23" x14ac:dyDescent="0.35">
      <c r="A17" s="203"/>
      <c r="B17" s="119">
        <v>2007</v>
      </c>
      <c r="C17" s="80">
        <v>1175</v>
      </c>
      <c r="D17" s="53">
        <v>169</v>
      </c>
      <c r="E17" s="111">
        <v>24</v>
      </c>
      <c r="F17" s="84">
        <v>0.14201183431952663</v>
      </c>
      <c r="G17" s="108">
        <v>170</v>
      </c>
      <c r="H17" s="111">
        <v>20</v>
      </c>
      <c r="I17" s="84">
        <v>0.11764705882352941</v>
      </c>
      <c r="J17" s="80">
        <v>303</v>
      </c>
      <c r="K17" s="53">
        <v>42</v>
      </c>
      <c r="L17" s="111" t="s">
        <v>181</v>
      </c>
      <c r="M17" s="84">
        <v>9.5238095238095233E-2</v>
      </c>
      <c r="N17" s="108">
        <v>38</v>
      </c>
      <c r="O17" s="111" t="s">
        <v>181</v>
      </c>
      <c r="P17" s="84" t="s">
        <v>182</v>
      </c>
      <c r="Q17" s="80">
        <v>367</v>
      </c>
      <c r="R17" s="53">
        <v>25</v>
      </c>
      <c r="S17" s="111" t="s">
        <v>181</v>
      </c>
      <c r="T17" s="84" t="s">
        <v>182</v>
      </c>
      <c r="U17" s="108">
        <v>23</v>
      </c>
      <c r="V17" s="111" t="s">
        <v>181</v>
      </c>
      <c r="W17" s="84" t="s">
        <v>182</v>
      </c>
    </row>
    <row r="18" spans="1:23" x14ac:dyDescent="0.35">
      <c r="A18" s="203"/>
      <c r="B18" s="119">
        <v>2006</v>
      </c>
      <c r="C18" s="80">
        <v>1147</v>
      </c>
      <c r="D18" s="53">
        <v>160</v>
      </c>
      <c r="E18" s="111">
        <v>24</v>
      </c>
      <c r="F18" s="84">
        <v>0.15</v>
      </c>
      <c r="G18" s="108">
        <v>143</v>
      </c>
      <c r="H18" s="111">
        <v>20</v>
      </c>
      <c r="I18" s="84">
        <v>0.13986013986013987</v>
      </c>
      <c r="J18" s="80">
        <v>346</v>
      </c>
      <c r="K18" s="53">
        <v>43</v>
      </c>
      <c r="L18" s="111">
        <v>6</v>
      </c>
      <c r="M18" s="84">
        <v>0.13953488372093023</v>
      </c>
      <c r="N18" s="108">
        <v>36</v>
      </c>
      <c r="O18" s="111" t="s">
        <v>181</v>
      </c>
      <c r="P18" s="84">
        <v>0.1111111111111111</v>
      </c>
      <c r="Q18" s="80">
        <v>377</v>
      </c>
      <c r="R18" s="53">
        <v>37</v>
      </c>
      <c r="S18" s="111">
        <v>5</v>
      </c>
      <c r="T18" s="84">
        <v>0.13513513513513514</v>
      </c>
      <c r="U18" s="108">
        <v>31</v>
      </c>
      <c r="V18" s="111">
        <v>5</v>
      </c>
      <c r="W18" s="84">
        <v>0.16129032258064516</v>
      </c>
    </row>
    <row r="19" spans="1:23" x14ac:dyDescent="0.35">
      <c r="A19" s="203"/>
      <c r="B19" s="119">
        <v>2005</v>
      </c>
      <c r="C19" s="80">
        <v>1553</v>
      </c>
      <c r="D19" s="53">
        <v>239</v>
      </c>
      <c r="E19" s="111">
        <v>31</v>
      </c>
      <c r="F19" s="84">
        <v>0.1297071129707113</v>
      </c>
      <c r="G19" s="108">
        <v>212</v>
      </c>
      <c r="H19" s="111">
        <v>26</v>
      </c>
      <c r="I19" s="84">
        <v>0.12264150943396226</v>
      </c>
      <c r="J19" s="80">
        <v>313</v>
      </c>
      <c r="K19" s="53">
        <v>35</v>
      </c>
      <c r="L19" s="111">
        <v>6</v>
      </c>
      <c r="M19" s="84">
        <v>0.17142857142857143</v>
      </c>
      <c r="N19" s="108">
        <v>34</v>
      </c>
      <c r="O19" s="111">
        <v>6</v>
      </c>
      <c r="P19" s="84">
        <v>0.17647058823529413</v>
      </c>
      <c r="Q19" s="80">
        <v>432</v>
      </c>
      <c r="R19" s="53">
        <v>36</v>
      </c>
      <c r="S19" s="111" t="s">
        <v>181</v>
      </c>
      <c r="T19" s="84" t="s">
        <v>182</v>
      </c>
      <c r="U19" s="108">
        <v>29</v>
      </c>
      <c r="V19" s="111" t="s">
        <v>181</v>
      </c>
      <c r="W19" s="84" t="s">
        <v>182</v>
      </c>
    </row>
    <row r="20" spans="1:23" x14ac:dyDescent="0.35">
      <c r="A20" s="203"/>
      <c r="B20" s="119">
        <v>2004</v>
      </c>
      <c r="C20" s="80">
        <v>1690</v>
      </c>
      <c r="D20" s="53">
        <v>251</v>
      </c>
      <c r="E20" s="111">
        <v>37</v>
      </c>
      <c r="F20" s="84">
        <v>0.14741035856573706</v>
      </c>
      <c r="G20" s="108">
        <v>220</v>
      </c>
      <c r="H20" s="111">
        <v>32</v>
      </c>
      <c r="I20" s="84">
        <v>0.14545454545454545</v>
      </c>
      <c r="J20" s="80">
        <v>321</v>
      </c>
      <c r="K20" s="53">
        <v>37</v>
      </c>
      <c r="L20" s="111" t="s">
        <v>181</v>
      </c>
      <c r="M20" s="84" t="s">
        <v>182</v>
      </c>
      <c r="N20" s="108">
        <v>32</v>
      </c>
      <c r="O20" s="111" t="s">
        <v>181</v>
      </c>
      <c r="P20" s="84" t="s">
        <v>182</v>
      </c>
      <c r="Q20" s="80">
        <v>478</v>
      </c>
      <c r="R20" s="53">
        <v>32</v>
      </c>
      <c r="S20" s="111" t="s">
        <v>181</v>
      </c>
      <c r="T20" s="84" t="s">
        <v>182</v>
      </c>
      <c r="U20" s="108">
        <v>26</v>
      </c>
      <c r="V20" s="111" t="s">
        <v>181</v>
      </c>
      <c r="W20" s="84" t="s">
        <v>182</v>
      </c>
    </row>
    <row r="21" spans="1:23" x14ac:dyDescent="0.35">
      <c r="A21" s="203"/>
      <c r="B21" s="119">
        <v>2003</v>
      </c>
      <c r="C21" s="80">
        <v>1888</v>
      </c>
      <c r="D21" s="53">
        <v>287</v>
      </c>
      <c r="E21" s="111">
        <v>36</v>
      </c>
      <c r="F21" s="84">
        <v>0.12543554006968641</v>
      </c>
      <c r="G21" s="108">
        <v>264</v>
      </c>
      <c r="H21" s="111">
        <v>27</v>
      </c>
      <c r="I21" s="84">
        <v>0.10227272727272728</v>
      </c>
      <c r="J21" s="80">
        <v>249</v>
      </c>
      <c r="K21" s="53">
        <v>29</v>
      </c>
      <c r="L21" s="111" t="s">
        <v>181</v>
      </c>
      <c r="M21" s="84" t="s">
        <v>182</v>
      </c>
      <c r="N21" s="108">
        <v>23</v>
      </c>
      <c r="O21" s="111">
        <v>0</v>
      </c>
      <c r="P21" s="84">
        <v>0</v>
      </c>
      <c r="Q21" s="80">
        <v>540</v>
      </c>
      <c r="R21" s="53">
        <v>41</v>
      </c>
      <c r="S21" s="111">
        <v>5</v>
      </c>
      <c r="T21" s="84">
        <v>0.12195121951219512</v>
      </c>
      <c r="U21" s="108">
        <v>37</v>
      </c>
      <c r="V21" s="111">
        <v>5</v>
      </c>
      <c r="W21" s="84">
        <v>0.13513513513513514</v>
      </c>
    </row>
    <row r="22" spans="1:23" x14ac:dyDescent="0.35">
      <c r="A22" s="203"/>
      <c r="B22" s="119">
        <v>2002</v>
      </c>
      <c r="C22" s="80">
        <v>2022</v>
      </c>
      <c r="D22" s="53">
        <v>284</v>
      </c>
      <c r="E22" s="111">
        <v>38</v>
      </c>
      <c r="F22" s="84">
        <v>0.13380281690140844</v>
      </c>
      <c r="G22" s="108">
        <v>266</v>
      </c>
      <c r="H22" s="111">
        <v>35</v>
      </c>
      <c r="I22" s="84">
        <v>0.13157894736842105</v>
      </c>
      <c r="J22" s="80">
        <v>219</v>
      </c>
      <c r="K22" s="53">
        <v>33</v>
      </c>
      <c r="L22" s="111">
        <v>6</v>
      </c>
      <c r="M22" s="84">
        <v>0.18181818181818182</v>
      </c>
      <c r="N22" s="108">
        <v>31</v>
      </c>
      <c r="O22" s="111">
        <v>6</v>
      </c>
      <c r="P22" s="84">
        <v>0.19354838709677419</v>
      </c>
      <c r="Q22" s="80">
        <v>411</v>
      </c>
      <c r="R22" s="53">
        <v>40</v>
      </c>
      <c r="S22" s="111" t="s">
        <v>181</v>
      </c>
      <c r="T22" s="84" t="s">
        <v>182</v>
      </c>
      <c r="U22" s="108">
        <v>32</v>
      </c>
      <c r="V22" s="111" t="s">
        <v>181</v>
      </c>
      <c r="W22" s="84" t="s">
        <v>182</v>
      </c>
    </row>
    <row r="23" spans="1:23" x14ac:dyDescent="0.35">
      <c r="A23" s="203"/>
      <c r="B23" s="119">
        <v>2001</v>
      </c>
      <c r="C23" s="80">
        <v>1945</v>
      </c>
      <c r="D23" s="53">
        <v>247</v>
      </c>
      <c r="E23" s="111">
        <v>34</v>
      </c>
      <c r="F23" s="84">
        <v>0.13765182186234817</v>
      </c>
      <c r="G23" s="108">
        <v>229</v>
      </c>
      <c r="H23" s="111">
        <v>27</v>
      </c>
      <c r="I23" s="84">
        <v>0.11790393013100436</v>
      </c>
      <c r="J23" s="80">
        <v>196</v>
      </c>
      <c r="K23" s="53">
        <v>22</v>
      </c>
      <c r="L23" s="111" t="s">
        <v>181</v>
      </c>
      <c r="M23" s="84" t="s">
        <v>182</v>
      </c>
      <c r="N23" s="108">
        <v>21</v>
      </c>
      <c r="O23" s="111" t="s">
        <v>181</v>
      </c>
      <c r="P23" s="84" t="s">
        <v>182</v>
      </c>
      <c r="Q23" s="80">
        <v>398</v>
      </c>
      <c r="R23" s="53">
        <v>38</v>
      </c>
      <c r="S23" s="111" t="s">
        <v>181</v>
      </c>
      <c r="T23" s="84" t="s">
        <v>182</v>
      </c>
      <c r="U23" s="108">
        <v>29</v>
      </c>
      <c r="V23" s="111" t="s">
        <v>181</v>
      </c>
      <c r="W23" s="84" t="s">
        <v>182</v>
      </c>
    </row>
    <row r="24" spans="1:23" x14ac:dyDescent="0.35">
      <c r="A24" s="203"/>
      <c r="B24" s="119">
        <v>2000</v>
      </c>
      <c r="C24" s="80">
        <v>1978</v>
      </c>
      <c r="D24" s="53">
        <v>248</v>
      </c>
      <c r="E24" s="111">
        <v>26</v>
      </c>
      <c r="F24" s="84">
        <v>0.10483870967741936</v>
      </c>
      <c r="G24" s="108">
        <v>241</v>
      </c>
      <c r="H24" s="111">
        <v>23</v>
      </c>
      <c r="I24" s="84">
        <v>9.5435684647302899E-2</v>
      </c>
      <c r="J24" s="80">
        <v>169</v>
      </c>
      <c r="K24" s="53">
        <v>17</v>
      </c>
      <c r="L24" s="111" t="s">
        <v>181</v>
      </c>
      <c r="M24" s="84" t="s">
        <v>182</v>
      </c>
      <c r="N24" s="108">
        <v>15</v>
      </c>
      <c r="O24" s="111" t="s">
        <v>181</v>
      </c>
      <c r="P24" s="84" t="s">
        <v>182</v>
      </c>
      <c r="Q24" s="80">
        <v>435</v>
      </c>
      <c r="R24" s="53">
        <v>26</v>
      </c>
      <c r="S24" s="111" t="s">
        <v>181</v>
      </c>
      <c r="T24" s="84" t="s">
        <v>182</v>
      </c>
      <c r="U24" s="108">
        <v>23</v>
      </c>
      <c r="V24" s="111" t="s">
        <v>181</v>
      </c>
      <c r="W24" s="84" t="s">
        <v>182</v>
      </c>
    </row>
    <row r="25" spans="1:23" x14ac:dyDescent="0.35">
      <c r="A25" s="169" t="s">
        <v>155</v>
      </c>
      <c r="B25" s="119">
        <v>2018</v>
      </c>
      <c r="C25" s="80">
        <v>1100</v>
      </c>
      <c r="D25" s="53">
        <v>172</v>
      </c>
      <c r="E25" s="111" t="s">
        <v>181</v>
      </c>
      <c r="F25" s="84" t="s">
        <v>182</v>
      </c>
      <c r="G25" s="108">
        <v>154</v>
      </c>
      <c r="H25" s="111" t="s">
        <v>181</v>
      </c>
      <c r="I25" s="84" t="s">
        <v>182</v>
      </c>
      <c r="J25" s="80">
        <v>1500</v>
      </c>
      <c r="K25" s="53">
        <v>240</v>
      </c>
      <c r="L25" s="111" t="s">
        <v>181</v>
      </c>
      <c r="M25" s="84" t="s">
        <v>182</v>
      </c>
      <c r="N25" s="108">
        <v>217</v>
      </c>
      <c r="O25" s="111" t="s">
        <v>181</v>
      </c>
      <c r="P25" s="84" t="s">
        <v>182</v>
      </c>
      <c r="Q25" s="80">
        <v>591</v>
      </c>
      <c r="R25" s="53">
        <v>57</v>
      </c>
      <c r="S25" s="111" t="s">
        <v>181</v>
      </c>
      <c r="T25" s="84" t="s">
        <v>182</v>
      </c>
      <c r="U25" s="108">
        <v>43</v>
      </c>
      <c r="V25" s="111" t="s">
        <v>181</v>
      </c>
      <c r="W25" s="84" t="s">
        <v>182</v>
      </c>
    </row>
    <row r="26" spans="1:23" x14ac:dyDescent="0.35">
      <c r="A26" s="203"/>
      <c r="B26" s="119">
        <v>2017</v>
      </c>
      <c r="C26" s="80">
        <v>1110</v>
      </c>
      <c r="D26" s="53">
        <v>184</v>
      </c>
      <c r="E26" s="111" t="s">
        <v>181</v>
      </c>
      <c r="F26" s="84" t="s">
        <v>182</v>
      </c>
      <c r="G26" s="108">
        <v>175</v>
      </c>
      <c r="H26" s="111" t="s">
        <v>181</v>
      </c>
      <c r="I26" s="84" t="s">
        <v>182</v>
      </c>
      <c r="J26" s="80">
        <v>1460</v>
      </c>
      <c r="K26" s="53">
        <v>236</v>
      </c>
      <c r="L26" s="111">
        <v>5</v>
      </c>
      <c r="M26" s="84">
        <v>2.1186440677966101E-2</v>
      </c>
      <c r="N26" s="108">
        <v>215</v>
      </c>
      <c r="O26" s="111">
        <v>5</v>
      </c>
      <c r="P26" s="84">
        <v>2.3255813953488372E-2</v>
      </c>
      <c r="Q26" s="80">
        <v>582</v>
      </c>
      <c r="R26" s="53">
        <v>58</v>
      </c>
      <c r="S26" s="111">
        <v>0</v>
      </c>
      <c r="T26" s="84">
        <v>0</v>
      </c>
      <c r="U26" s="108">
        <v>48</v>
      </c>
      <c r="V26" s="111">
        <v>0</v>
      </c>
      <c r="W26" s="84">
        <v>0</v>
      </c>
    </row>
    <row r="27" spans="1:23" x14ac:dyDescent="0.35">
      <c r="A27" s="203"/>
      <c r="B27" s="119">
        <v>2016</v>
      </c>
      <c r="C27" s="80">
        <v>1162</v>
      </c>
      <c r="D27" s="53">
        <v>174</v>
      </c>
      <c r="E27" s="111" t="s">
        <v>181</v>
      </c>
      <c r="F27" s="84" t="s">
        <v>182</v>
      </c>
      <c r="G27" s="108">
        <v>153</v>
      </c>
      <c r="H27" s="111" t="s">
        <v>181</v>
      </c>
      <c r="I27" s="84" t="s">
        <v>182</v>
      </c>
      <c r="J27" s="80">
        <v>1360</v>
      </c>
      <c r="K27" s="53">
        <v>205</v>
      </c>
      <c r="L27" s="111">
        <v>7</v>
      </c>
      <c r="M27" s="84">
        <v>3.4146341463414637E-2</v>
      </c>
      <c r="N27" s="108">
        <v>181</v>
      </c>
      <c r="O27" s="111">
        <v>6</v>
      </c>
      <c r="P27" s="84">
        <v>3.3149171270718231E-2</v>
      </c>
      <c r="Q27" s="80">
        <v>566</v>
      </c>
      <c r="R27" s="53">
        <v>57</v>
      </c>
      <c r="S27" s="111" t="s">
        <v>181</v>
      </c>
      <c r="T27" s="84" t="s">
        <v>182</v>
      </c>
      <c r="U27" s="108">
        <v>48</v>
      </c>
      <c r="V27" s="111" t="s">
        <v>181</v>
      </c>
      <c r="W27" s="84" t="s">
        <v>182</v>
      </c>
    </row>
    <row r="28" spans="1:23" x14ac:dyDescent="0.35">
      <c r="A28" s="203"/>
      <c r="B28" s="119">
        <v>2015</v>
      </c>
      <c r="C28" s="80">
        <v>1154</v>
      </c>
      <c r="D28" s="53">
        <v>156</v>
      </c>
      <c r="E28" s="111" t="s">
        <v>181</v>
      </c>
      <c r="F28" s="84" t="s">
        <v>182</v>
      </c>
      <c r="G28" s="108">
        <v>135</v>
      </c>
      <c r="H28" s="111">
        <v>0</v>
      </c>
      <c r="I28" s="84">
        <v>0</v>
      </c>
      <c r="J28" s="80">
        <v>1208</v>
      </c>
      <c r="K28" s="53">
        <v>180</v>
      </c>
      <c r="L28" s="111" t="s">
        <v>181</v>
      </c>
      <c r="M28" s="84" t="s">
        <v>182</v>
      </c>
      <c r="N28" s="108">
        <v>168</v>
      </c>
      <c r="O28" s="111" t="s">
        <v>181</v>
      </c>
      <c r="P28" s="84" t="s">
        <v>182</v>
      </c>
      <c r="Q28" s="80">
        <v>516</v>
      </c>
      <c r="R28" s="53">
        <v>46</v>
      </c>
      <c r="S28" s="111">
        <v>0</v>
      </c>
      <c r="T28" s="84">
        <v>0</v>
      </c>
      <c r="U28" s="108">
        <v>40</v>
      </c>
      <c r="V28" s="111">
        <v>0</v>
      </c>
      <c r="W28" s="84">
        <v>0</v>
      </c>
    </row>
    <row r="29" spans="1:23" x14ac:dyDescent="0.35">
      <c r="A29" s="203"/>
      <c r="B29" s="119">
        <v>2014</v>
      </c>
      <c r="C29" s="80">
        <v>957</v>
      </c>
      <c r="D29" s="53">
        <v>155</v>
      </c>
      <c r="E29" s="111" t="s">
        <v>181</v>
      </c>
      <c r="F29" s="84" t="s">
        <v>182</v>
      </c>
      <c r="G29" s="108">
        <v>144</v>
      </c>
      <c r="H29" s="111" t="s">
        <v>181</v>
      </c>
      <c r="I29" s="84" t="s">
        <v>182</v>
      </c>
      <c r="J29" s="80">
        <v>1051</v>
      </c>
      <c r="K29" s="53">
        <v>149</v>
      </c>
      <c r="L29" s="111" t="s">
        <v>181</v>
      </c>
      <c r="M29" s="84" t="s">
        <v>182</v>
      </c>
      <c r="N29" s="108">
        <v>140</v>
      </c>
      <c r="O29" s="111" t="s">
        <v>181</v>
      </c>
      <c r="P29" s="84" t="s">
        <v>182</v>
      </c>
      <c r="Q29" s="80">
        <v>496</v>
      </c>
      <c r="R29" s="53">
        <v>55</v>
      </c>
      <c r="S29" s="111" t="s">
        <v>181</v>
      </c>
      <c r="T29" s="84" t="s">
        <v>182</v>
      </c>
      <c r="U29" s="108">
        <v>48</v>
      </c>
      <c r="V29" s="111" t="s">
        <v>181</v>
      </c>
      <c r="W29" s="84" t="s">
        <v>182</v>
      </c>
    </row>
    <row r="30" spans="1:23" x14ac:dyDescent="0.35">
      <c r="A30" s="203"/>
      <c r="B30" s="119">
        <v>2013</v>
      </c>
      <c r="C30" s="80">
        <v>1046</v>
      </c>
      <c r="D30" s="53">
        <v>152</v>
      </c>
      <c r="E30" s="111" t="s">
        <v>181</v>
      </c>
      <c r="F30" s="84" t="s">
        <v>182</v>
      </c>
      <c r="G30" s="108">
        <v>136</v>
      </c>
      <c r="H30" s="111" t="s">
        <v>181</v>
      </c>
      <c r="I30" s="84" t="s">
        <v>182</v>
      </c>
      <c r="J30" s="80">
        <v>890</v>
      </c>
      <c r="K30" s="53">
        <v>112</v>
      </c>
      <c r="L30" s="111">
        <v>0</v>
      </c>
      <c r="M30" s="84">
        <v>0</v>
      </c>
      <c r="N30" s="108">
        <v>102</v>
      </c>
      <c r="O30" s="111" t="s">
        <v>181</v>
      </c>
      <c r="P30" s="84" t="s">
        <v>182</v>
      </c>
      <c r="Q30" s="80">
        <v>537</v>
      </c>
      <c r="R30" s="53">
        <v>52</v>
      </c>
      <c r="S30" s="111">
        <v>0</v>
      </c>
      <c r="T30" s="84">
        <v>0</v>
      </c>
      <c r="U30" s="108">
        <v>38</v>
      </c>
      <c r="V30" s="111">
        <v>0</v>
      </c>
      <c r="W30" s="84">
        <v>0</v>
      </c>
    </row>
    <row r="31" spans="1:23" x14ac:dyDescent="0.35">
      <c r="A31" s="203"/>
      <c r="B31" s="119">
        <v>2012</v>
      </c>
      <c r="C31" s="80">
        <v>945</v>
      </c>
      <c r="D31" s="53">
        <v>138</v>
      </c>
      <c r="E31" s="111" t="s">
        <v>181</v>
      </c>
      <c r="F31" s="84" t="s">
        <v>182</v>
      </c>
      <c r="G31" s="108">
        <v>123</v>
      </c>
      <c r="H31" s="111" t="s">
        <v>181</v>
      </c>
      <c r="I31" s="84" t="s">
        <v>182</v>
      </c>
      <c r="J31" s="80">
        <v>878</v>
      </c>
      <c r="K31" s="53">
        <v>119</v>
      </c>
      <c r="L31" s="111" t="s">
        <v>181</v>
      </c>
      <c r="M31" s="84" t="s">
        <v>182</v>
      </c>
      <c r="N31" s="108">
        <v>110</v>
      </c>
      <c r="O31" s="111" t="s">
        <v>181</v>
      </c>
      <c r="P31" s="84" t="s">
        <v>182</v>
      </c>
      <c r="Q31" s="80">
        <v>470</v>
      </c>
      <c r="R31" s="53">
        <v>44</v>
      </c>
      <c r="S31" s="111" t="s">
        <v>181</v>
      </c>
      <c r="T31" s="84" t="s">
        <v>182</v>
      </c>
      <c r="U31" s="108">
        <v>32</v>
      </c>
      <c r="V31" s="111">
        <v>0</v>
      </c>
      <c r="W31" s="84">
        <v>0</v>
      </c>
    </row>
    <row r="32" spans="1:23" x14ac:dyDescent="0.35">
      <c r="A32" s="203"/>
      <c r="B32" s="119">
        <v>2011</v>
      </c>
      <c r="C32" s="80">
        <v>919</v>
      </c>
      <c r="D32" s="53">
        <v>129</v>
      </c>
      <c r="E32" s="111">
        <v>5</v>
      </c>
      <c r="F32" s="84">
        <v>3.875968992248062E-2</v>
      </c>
      <c r="G32" s="108">
        <v>117</v>
      </c>
      <c r="H32" s="111">
        <v>6</v>
      </c>
      <c r="I32" s="84">
        <v>5.128205128205128E-2</v>
      </c>
      <c r="J32" s="80">
        <v>789</v>
      </c>
      <c r="K32" s="53">
        <v>98</v>
      </c>
      <c r="L32" s="111" t="s">
        <v>181</v>
      </c>
      <c r="M32" s="84" t="s">
        <v>182</v>
      </c>
      <c r="N32" s="108">
        <v>86</v>
      </c>
      <c r="O32" s="111" t="s">
        <v>181</v>
      </c>
      <c r="P32" s="84" t="s">
        <v>182</v>
      </c>
      <c r="Q32" s="80">
        <v>422</v>
      </c>
      <c r="R32" s="53">
        <v>40</v>
      </c>
      <c r="S32" s="111" t="s">
        <v>181</v>
      </c>
      <c r="T32" s="84" t="s">
        <v>182</v>
      </c>
      <c r="U32" s="108">
        <v>32</v>
      </c>
      <c r="V32" s="111" t="s">
        <v>181</v>
      </c>
      <c r="W32" s="84" t="s">
        <v>182</v>
      </c>
    </row>
    <row r="33" spans="1:23" x14ac:dyDescent="0.35">
      <c r="A33" s="203"/>
      <c r="B33" s="119">
        <v>2010</v>
      </c>
      <c r="C33" s="80">
        <v>938</v>
      </c>
      <c r="D33" s="53">
        <v>120</v>
      </c>
      <c r="E33" s="111" t="s">
        <v>181</v>
      </c>
      <c r="F33" s="84" t="s">
        <v>182</v>
      </c>
      <c r="G33" s="108">
        <v>112</v>
      </c>
      <c r="H33" s="111" t="s">
        <v>181</v>
      </c>
      <c r="I33" s="84" t="s">
        <v>182</v>
      </c>
      <c r="J33" s="80">
        <v>604</v>
      </c>
      <c r="K33" s="53">
        <v>82</v>
      </c>
      <c r="L33" s="111" t="s">
        <v>181</v>
      </c>
      <c r="M33" s="84" t="s">
        <v>182</v>
      </c>
      <c r="N33" s="108">
        <v>74</v>
      </c>
      <c r="O33" s="111" t="s">
        <v>181</v>
      </c>
      <c r="P33" s="84" t="s">
        <v>182</v>
      </c>
      <c r="Q33" s="80">
        <v>403</v>
      </c>
      <c r="R33" s="53">
        <v>37</v>
      </c>
      <c r="S33" s="111" t="s">
        <v>181</v>
      </c>
      <c r="T33" s="84" t="s">
        <v>182</v>
      </c>
      <c r="U33" s="108">
        <v>34</v>
      </c>
      <c r="V33" s="111" t="s">
        <v>181</v>
      </c>
      <c r="W33" s="84" t="s">
        <v>182</v>
      </c>
    </row>
    <row r="34" spans="1:23" x14ac:dyDescent="0.35">
      <c r="A34" s="203"/>
      <c r="B34" s="119">
        <v>2009</v>
      </c>
      <c r="C34" s="80">
        <v>1075</v>
      </c>
      <c r="D34" s="53">
        <v>135</v>
      </c>
      <c r="E34" s="111" t="s">
        <v>181</v>
      </c>
      <c r="F34" s="84" t="s">
        <v>182</v>
      </c>
      <c r="G34" s="108">
        <v>124</v>
      </c>
      <c r="H34" s="111" t="s">
        <v>181</v>
      </c>
      <c r="I34" s="84" t="s">
        <v>182</v>
      </c>
      <c r="J34" s="80">
        <v>572</v>
      </c>
      <c r="K34" s="53">
        <v>49</v>
      </c>
      <c r="L34" s="111">
        <v>0</v>
      </c>
      <c r="M34" s="84">
        <v>0</v>
      </c>
      <c r="N34" s="108">
        <v>43</v>
      </c>
      <c r="O34" s="111">
        <v>0</v>
      </c>
      <c r="P34" s="84">
        <v>0</v>
      </c>
      <c r="Q34" s="80">
        <v>329</v>
      </c>
      <c r="R34" s="53">
        <v>26</v>
      </c>
      <c r="S34" s="111">
        <v>0</v>
      </c>
      <c r="T34" s="84">
        <v>0</v>
      </c>
      <c r="U34" s="108">
        <v>19</v>
      </c>
      <c r="V34" s="111">
        <v>0</v>
      </c>
      <c r="W34" s="84">
        <v>0</v>
      </c>
    </row>
    <row r="35" spans="1:23" x14ac:dyDescent="0.35">
      <c r="A35" s="203"/>
      <c r="B35" s="119">
        <v>2008</v>
      </c>
      <c r="C35" s="80">
        <v>1268</v>
      </c>
      <c r="D35" s="53">
        <v>163</v>
      </c>
      <c r="E35" s="111">
        <v>6</v>
      </c>
      <c r="F35" s="84">
        <v>3.6809815950920248E-2</v>
      </c>
      <c r="G35" s="108">
        <v>161</v>
      </c>
      <c r="H35" s="111" t="s">
        <v>181</v>
      </c>
      <c r="I35" s="84" t="s">
        <v>182</v>
      </c>
      <c r="J35" s="80">
        <v>478</v>
      </c>
      <c r="K35" s="53">
        <v>44</v>
      </c>
      <c r="L35" s="111" t="s">
        <v>181</v>
      </c>
      <c r="M35" s="84" t="s">
        <v>182</v>
      </c>
      <c r="N35" s="108">
        <v>45</v>
      </c>
      <c r="O35" s="111" t="s">
        <v>181</v>
      </c>
      <c r="P35" s="84" t="s">
        <v>182</v>
      </c>
      <c r="Q35" s="80">
        <v>370</v>
      </c>
      <c r="R35" s="53">
        <v>26</v>
      </c>
      <c r="S35" s="111" t="s">
        <v>181</v>
      </c>
      <c r="T35" s="84" t="s">
        <v>182</v>
      </c>
      <c r="U35" s="108">
        <v>23</v>
      </c>
      <c r="V35" s="111" t="s">
        <v>181</v>
      </c>
      <c r="W35" s="84" t="s">
        <v>182</v>
      </c>
    </row>
    <row r="36" spans="1:23" x14ac:dyDescent="0.35">
      <c r="A36" s="203"/>
      <c r="B36" s="119">
        <v>2007</v>
      </c>
      <c r="C36" s="80">
        <v>1319</v>
      </c>
      <c r="D36" s="53">
        <v>161</v>
      </c>
      <c r="E36" s="111" t="s">
        <v>181</v>
      </c>
      <c r="F36" s="84" t="s">
        <v>182</v>
      </c>
      <c r="G36" s="108">
        <v>148</v>
      </c>
      <c r="H36" s="111" t="s">
        <v>181</v>
      </c>
      <c r="I36" s="84" t="s">
        <v>182</v>
      </c>
      <c r="J36" s="80">
        <v>390</v>
      </c>
      <c r="K36" s="53">
        <v>43</v>
      </c>
      <c r="L36" s="111">
        <v>0</v>
      </c>
      <c r="M36" s="84">
        <v>0</v>
      </c>
      <c r="N36" s="108">
        <v>43</v>
      </c>
      <c r="O36" s="111">
        <v>0</v>
      </c>
      <c r="P36" s="84">
        <v>0</v>
      </c>
      <c r="Q36" s="80">
        <v>341</v>
      </c>
      <c r="R36" s="53">
        <v>31</v>
      </c>
      <c r="S36" s="111" t="s">
        <v>181</v>
      </c>
      <c r="T36" s="84" t="s">
        <v>182</v>
      </c>
      <c r="U36" s="108">
        <v>29</v>
      </c>
      <c r="V36" s="111" t="s">
        <v>181</v>
      </c>
      <c r="W36" s="84" t="s">
        <v>182</v>
      </c>
    </row>
    <row r="37" spans="1:23" x14ac:dyDescent="0.35">
      <c r="A37" s="203"/>
      <c r="B37" s="119">
        <v>2006</v>
      </c>
      <c r="C37" s="80">
        <v>1482</v>
      </c>
      <c r="D37" s="53">
        <v>198</v>
      </c>
      <c r="E37" s="111" t="s">
        <v>181</v>
      </c>
      <c r="F37" s="84" t="s">
        <v>182</v>
      </c>
      <c r="G37" s="108">
        <v>184</v>
      </c>
      <c r="H37" s="111" t="s">
        <v>181</v>
      </c>
      <c r="I37" s="84" t="s">
        <v>182</v>
      </c>
      <c r="J37" s="80">
        <v>511</v>
      </c>
      <c r="K37" s="53">
        <v>54</v>
      </c>
      <c r="L37" s="111" t="s">
        <v>181</v>
      </c>
      <c r="M37" s="84" t="s">
        <v>182</v>
      </c>
      <c r="N37" s="108">
        <v>52</v>
      </c>
      <c r="O37" s="111" t="s">
        <v>181</v>
      </c>
      <c r="P37" s="84" t="s">
        <v>182</v>
      </c>
      <c r="Q37" s="80">
        <v>377</v>
      </c>
      <c r="R37" s="53">
        <v>40</v>
      </c>
      <c r="S37" s="111" t="s">
        <v>181</v>
      </c>
      <c r="T37" s="84" t="s">
        <v>182</v>
      </c>
      <c r="U37" s="108">
        <v>32</v>
      </c>
      <c r="V37" s="111" t="s">
        <v>181</v>
      </c>
      <c r="W37" s="84" t="s">
        <v>182</v>
      </c>
    </row>
    <row r="38" spans="1:23" x14ac:dyDescent="0.35">
      <c r="A38" s="203"/>
      <c r="B38" s="119">
        <v>2005</v>
      </c>
      <c r="C38" s="80">
        <v>2428</v>
      </c>
      <c r="D38" s="53">
        <v>262</v>
      </c>
      <c r="E38" s="111">
        <v>8</v>
      </c>
      <c r="F38" s="84">
        <v>3.0534351145038167E-2</v>
      </c>
      <c r="G38" s="108">
        <v>239</v>
      </c>
      <c r="H38" s="111" t="s">
        <v>181</v>
      </c>
      <c r="I38" s="84" t="s">
        <v>182</v>
      </c>
      <c r="J38" s="80">
        <v>551</v>
      </c>
      <c r="K38" s="53">
        <v>64</v>
      </c>
      <c r="L38" s="111">
        <v>0</v>
      </c>
      <c r="M38" s="84">
        <v>0</v>
      </c>
      <c r="N38" s="108">
        <v>57</v>
      </c>
      <c r="O38" s="111">
        <v>0</v>
      </c>
      <c r="P38" s="84">
        <v>0</v>
      </c>
      <c r="Q38" s="80">
        <v>558</v>
      </c>
      <c r="R38" s="53">
        <v>51</v>
      </c>
      <c r="S38" s="111" t="s">
        <v>181</v>
      </c>
      <c r="T38" s="84" t="s">
        <v>182</v>
      </c>
      <c r="U38" s="108">
        <v>45</v>
      </c>
      <c r="V38" s="111" t="s">
        <v>181</v>
      </c>
      <c r="W38" s="84" t="s">
        <v>182</v>
      </c>
    </row>
    <row r="39" spans="1:23" x14ac:dyDescent="0.35">
      <c r="A39" s="203"/>
      <c r="B39" s="119">
        <v>2004</v>
      </c>
      <c r="C39" s="80">
        <v>2978</v>
      </c>
      <c r="D39" s="53">
        <v>354</v>
      </c>
      <c r="E39" s="111">
        <v>7</v>
      </c>
      <c r="F39" s="84">
        <v>1.977401129943503E-2</v>
      </c>
      <c r="G39" s="108">
        <v>332</v>
      </c>
      <c r="H39" s="111">
        <v>6</v>
      </c>
      <c r="I39" s="84">
        <v>1.8072289156626505E-2</v>
      </c>
      <c r="J39" s="80">
        <v>608</v>
      </c>
      <c r="K39" s="53">
        <v>67</v>
      </c>
      <c r="L39" s="111">
        <v>0</v>
      </c>
      <c r="M39" s="84">
        <v>0</v>
      </c>
      <c r="N39" s="108">
        <v>60</v>
      </c>
      <c r="O39" s="111">
        <v>0</v>
      </c>
      <c r="P39" s="84">
        <v>0</v>
      </c>
      <c r="Q39" s="80">
        <v>698</v>
      </c>
      <c r="R39" s="53">
        <v>45</v>
      </c>
      <c r="S39" s="111" t="s">
        <v>181</v>
      </c>
      <c r="T39" s="84" t="s">
        <v>182</v>
      </c>
      <c r="U39" s="108">
        <v>40</v>
      </c>
      <c r="V39" s="111" t="s">
        <v>181</v>
      </c>
      <c r="W39" s="84" t="s">
        <v>182</v>
      </c>
    </row>
    <row r="40" spans="1:23" x14ac:dyDescent="0.35">
      <c r="A40" s="203"/>
      <c r="B40" s="119">
        <v>2003</v>
      </c>
      <c r="C40" s="80">
        <v>3171</v>
      </c>
      <c r="D40" s="53">
        <v>392</v>
      </c>
      <c r="E40" s="111">
        <v>6</v>
      </c>
      <c r="F40" s="84">
        <v>1.5306122448979591E-2</v>
      </c>
      <c r="G40" s="108">
        <v>351</v>
      </c>
      <c r="H40" s="111">
        <v>6</v>
      </c>
      <c r="I40" s="84">
        <v>1.7094017094017096E-2</v>
      </c>
      <c r="J40" s="80">
        <v>459</v>
      </c>
      <c r="K40" s="53">
        <v>41</v>
      </c>
      <c r="L40" s="111">
        <v>0</v>
      </c>
      <c r="M40" s="84">
        <v>0</v>
      </c>
      <c r="N40" s="108">
        <v>40</v>
      </c>
      <c r="O40" s="111">
        <v>0</v>
      </c>
      <c r="P40" s="84">
        <v>0</v>
      </c>
      <c r="Q40" s="80">
        <v>736</v>
      </c>
      <c r="R40" s="53">
        <v>56</v>
      </c>
      <c r="S40" s="111" t="s">
        <v>181</v>
      </c>
      <c r="T40" s="84" t="s">
        <v>182</v>
      </c>
      <c r="U40" s="108">
        <v>45</v>
      </c>
      <c r="V40" s="111" t="s">
        <v>181</v>
      </c>
      <c r="W40" s="84" t="s">
        <v>182</v>
      </c>
    </row>
    <row r="41" spans="1:23" x14ac:dyDescent="0.35">
      <c r="A41" s="203"/>
      <c r="B41" s="119">
        <v>2002</v>
      </c>
      <c r="C41" s="80">
        <v>3010</v>
      </c>
      <c r="D41" s="53">
        <v>382</v>
      </c>
      <c r="E41" s="111">
        <v>12</v>
      </c>
      <c r="F41" s="84">
        <v>3.1413612565445025E-2</v>
      </c>
      <c r="G41" s="108">
        <v>363</v>
      </c>
      <c r="H41" s="111">
        <v>12</v>
      </c>
      <c r="I41" s="84">
        <v>3.3057851239669422E-2</v>
      </c>
      <c r="J41" s="80">
        <v>435</v>
      </c>
      <c r="K41" s="53">
        <v>49</v>
      </c>
      <c r="L41" s="111" t="s">
        <v>181</v>
      </c>
      <c r="M41" s="84" t="s">
        <v>182</v>
      </c>
      <c r="N41" s="108">
        <v>46</v>
      </c>
      <c r="O41" s="111" t="s">
        <v>181</v>
      </c>
      <c r="P41" s="84" t="s">
        <v>182</v>
      </c>
      <c r="Q41" s="80">
        <v>657</v>
      </c>
      <c r="R41" s="53">
        <v>47</v>
      </c>
      <c r="S41" s="111" t="s">
        <v>181</v>
      </c>
      <c r="T41" s="84" t="s">
        <v>182</v>
      </c>
      <c r="U41" s="108">
        <v>37</v>
      </c>
      <c r="V41" s="111" t="s">
        <v>181</v>
      </c>
      <c r="W41" s="84" t="s">
        <v>182</v>
      </c>
    </row>
    <row r="42" spans="1:23" x14ac:dyDescent="0.35">
      <c r="A42" s="203"/>
      <c r="B42" s="119">
        <v>2001</v>
      </c>
      <c r="C42" s="80">
        <v>3165</v>
      </c>
      <c r="D42" s="53">
        <v>328</v>
      </c>
      <c r="E42" s="111">
        <v>8</v>
      </c>
      <c r="F42" s="84">
        <v>2.4390243902439025E-2</v>
      </c>
      <c r="G42" s="108">
        <v>321</v>
      </c>
      <c r="H42" s="111">
        <v>7</v>
      </c>
      <c r="I42" s="84">
        <v>2.1806853582554516E-2</v>
      </c>
      <c r="J42" s="80">
        <v>384</v>
      </c>
      <c r="K42" s="53">
        <v>39</v>
      </c>
      <c r="L42" s="111">
        <v>0</v>
      </c>
      <c r="M42" s="84">
        <v>0</v>
      </c>
      <c r="N42" s="108">
        <v>40</v>
      </c>
      <c r="O42" s="111">
        <v>0</v>
      </c>
      <c r="P42" s="84">
        <v>0</v>
      </c>
      <c r="Q42" s="80">
        <v>616</v>
      </c>
      <c r="R42" s="53">
        <v>45</v>
      </c>
      <c r="S42" s="111" t="s">
        <v>181</v>
      </c>
      <c r="T42" s="84" t="s">
        <v>182</v>
      </c>
      <c r="U42" s="108">
        <v>43</v>
      </c>
      <c r="V42" s="111">
        <v>0</v>
      </c>
      <c r="W42" s="84">
        <v>0</v>
      </c>
    </row>
    <row r="43" spans="1:23" x14ac:dyDescent="0.35">
      <c r="A43" s="203"/>
      <c r="B43" s="119">
        <v>2000</v>
      </c>
      <c r="C43" s="80">
        <v>3255</v>
      </c>
      <c r="D43" s="53">
        <v>371</v>
      </c>
      <c r="E43" s="111">
        <v>6</v>
      </c>
      <c r="F43" s="84">
        <v>1.6172506738544475E-2</v>
      </c>
      <c r="G43" s="108">
        <v>359</v>
      </c>
      <c r="H43" s="111" t="s">
        <v>181</v>
      </c>
      <c r="I43" s="84" t="s">
        <v>182</v>
      </c>
      <c r="J43" s="80">
        <v>268</v>
      </c>
      <c r="K43" s="53">
        <v>24</v>
      </c>
      <c r="L43" s="111" t="s">
        <v>181</v>
      </c>
      <c r="M43" s="84" t="s">
        <v>182</v>
      </c>
      <c r="N43" s="108">
        <v>22</v>
      </c>
      <c r="O43" s="111" t="s">
        <v>181</v>
      </c>
      <c r="P43" s="84" t="s">
        <v>182</v>
      </c>
      <c r="Q43" s="80">
        <v>520</v>
      </c>
      <c r="R43" s="53">
        <v>40</v>
      </c>
      <c r="S43" s="111" t="s">
        <v>181</v>
      </c>
      <c r="T43" s="84" t="s">
        <v>182</v>
      </c>
      <c r="U43" s="108">
        <v>39</v>
      </c>
      <c r="V43" s="111">
        <v>0</v>
      </c>
      <c r="W43" s="84">
        <v>0</v>
      </c>
    </row>
    <row r="45" spans="1:23" x14ac:dyDescent="0.35">
      <c r="A45" s="76" t="s">
        <v>176</v>
      </c>
    </row>
  </sheetData>
  <mergeCells count="7">
    <mergeCell ref="A6:A24"/>
    <mergeCell ref="A25:A43"/>
    <mergeCell ref="C4:I4"/>
    <mergeCell ref="J4:P4"/>
    <mergeCell ref="Q4:W4"/>
    <mergeCell ref="A4:A5"/>
    <mergeCell ref="B4:B5"/>
  </mergeCells>
  <phoneticPr fontId="10" type="noConversion"/>
  <hyperlinks>
    <hyperlink ref="A1" location="'Table of contents'!A1" display="Table of contents" xr:uid="{7AB96402-C346-4618-9F9B-6C19E7F78F6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1DA5D-4C07-44EC-8DC8-A2862BA60365}">
  <dimension ref="A1:V26"/>
  <sheetViews>
    <sheetView workbookViewId="0">
      <pane xSplit="1" topLeftCell="B1" activePane="topRight" state="frozen"/>
      <selection pane="topRight"/>
    </sheetView>
  </sheetViews>
  <sheetFormatPr defaultRowHeight="11.65" x14ac:dyDescent="0.35"/>
  <cols>
    <col min="1" max="1" width="5.25" style="62" customWidth="1"/>
    <col min="2" max="2" width="5.5" style="61" bestFit="1" customWidth="1"/>
    <col min="3" max="3" width="9.625" style="61" bestFit="1" customWidth="1"/>
    <col min="4" max="4" width="8.375" style="61" bestFit="1" customWidth="1"/>
    <col min="5" max="5" width="5.5" style="61" bestFit="1" customWidth="1"/>
    <col min="6" max="6" width="9.625" style="61" bestFit="1" customWidth="1"/>
    <col min="7" max="7" width="8.375" style="61" bestFit="1" customWidth="1"/>
    <col min="8" max="8" width="5.5" style="61" bestFit="1" customWidth="1"/>
    <col min="9" max="9" width="9.625" style="61" bestFit="1" customWidth="1"/>
    <col min="10" max="10" width="8.375" style="61" bestFit="1" customWidth="1"/>
    <col min="11" max="11" width="5.5" style="61" bestFit="1" customWidth="1"/>
    <col min="12" max="12" width="9.625" style="61" bestFit="1" customWidth="1"/>
    <col min="13" max="13" width="8.375" style="61" bestFit="1" customWidth="1"/>
    <col min="14" max="14" width="5.5" style="61" bestFit="1" customWidth="1"/>
    <col min="15" max="15" width="9.625" style="61" bestFit="1" customWidth="1"/>
    <col min="16" max="16" width="8.375" style="61" bestFit="1" customWidth="1"/>
    <col min="17" max="17" width="5.5" style="61" bestFit="1" customWidth="1"/>
    <col min="18" max="18" width="9.625" style="61" bestFit="1" customWidth="1"/>
    <col min="19" max="19" width="8.375" style="61" bestFit="1" customWidth="1"/>
    <col min="20" max="20" width="5.5" style="61" bestFit="1" customWidth="1"/>
    <col min="21" max="21" width="9.625" style="61" bestFit="1" customWidth="1"/>
    <col min="22" max="22" width="8.375" style="61" bestFit="1" customWidth="1"/>
    <col min="23" max="16384" width="9" style="61"/>
  </cols>
  <sheetData>
    <row r="1" spans="1:22" ht="13.5" x14ac:dyDescent="0.35">
      <c r="A1" s="45" t="s">
        <v>91</v>
      </c>
    </row>
    <row r="4" spans="1:22" x14ac:dyDescent="0.35">
      <c r="A4" s="65" t="s">
        <v>173</v>
      </c>
    </row>
    <row r="5" spans="1:22" ht="14.25" customHeight="1" x14ac:dyDescent="0.35">
      <c r="A5" s="173" t="s">
        <v>3</v>
      </c>
      <c r="B5" s="154" t="s">
        <v>137</v>
      </c>
      <c r="C5" s="207"/>
      <c r="D5" s="207"/>
      <c r="E5" s="207"/>
      <c r="F5" s="207"/>
      <c r="G5" s="207"/>
      <c r="H5" s="207"/>
      <c r="I5" s="207"/>
      <c r="J5" s="207"/>
      <c r="K5" s="207"/>
      <c r="L5" s="207"/>
      <c r="M5" s="207"/>
      <c r="N5" s="154" t="s">
        <v>136</v>
      </c>
      <c r="O5" s="207"/>
      <c r="P5" s="207"/>
      <c r="Q5" s="207"/>
      <c r="R5" s="207"/>
      <c r="S5" s="207"/>
      <c r="T5" s="207"/>
      <c r="U5" s="207"/>
      <c r="V5" s="207"/>
    </row>
    <row r="6" spans="1:22" x14ac:dyDescent="0.35">
      <c r="A6" s="174"/>
      <c r="B6" s="154" t="s">
        <v>106</v>
      </c>
      <c r="C6" s="207"/>
      <c r="D6" s="207"/>
      <c r="E6" s="154" t="s">
        <v>105</v>
      </c>
      <c r="F6" s="207"/>
      <c r="G6" s="207"/>
      <c r="H6" s="154" t="s">
        <v>104</v>
      </c>
      <c r="I6" s="207"/>
      <c r="J6" s="207"/>
      <c r="K6" s="154" t="s">
        <v>147</v>
      </c>
      <c r="L6" s="207"/>
      <c r="M6" s="207"/>
      <c r="N6" s="154" t="s">
        <v>106</v>
      </c>
      <c r="O6" s="207"/>
      <c r="P6" s="207"/>
      <c r="Q6" s="154" t="s">
        <v>105</v>
      </c>
      <c r="R6" s="207"/>
      <c r="S6" s="207"/>
      <c r="T6" s="154" t="s">
        <v>104</v>
      </c>
      <c r="U6" s="207"/>
      <c r="V6" s="207"/>
    </row>
    <row r="7" spans="1:22" x14ac:dyDescent="0.35">
      <c r="A7" s="175"/>
      <c r="B7" s="68" t="s">
        <v>6</v>
      </c>
      <c r="C7" s="68" t="s">
        <v>9</v>
      </c>
      <c r="D7" s="68" t="s">
        <v>164</v>
      </c>
      <c r="E7" s="68" t="s">
        <v>6</v>
      </c>
      <c r="F7" s="68" t="s">
        <v>9</v>
      </c>
      <c r="G7" s="68" t="s">
        <v>164</v>
      </c>
      <c r="H7" s="68" t="s">
        <v>6</v>
      </c>
      <c r="I7" s="68" t="s">
        <v>9</v>
      </c>
      <c r="J7" s="68" t="s">
        <v>164</v>
      </c>
      <c r="K7" s="68" t="s">
        <v>6</v>
      </c>
      <c r="L7" s="68" t="s">
        <v>9</v>
      </c>
      <c r="M7" s="68" t="s">
        <v>164</v>
      </c>
      <c r="N7" s="68" t="s">
        <v>6</v>
      </c>
      <c r="O7" s="68" t="s">
        <v>9</v>
      </c>
      <c r="P7" s="68" t="s">
        <v>164</v>
      </c>
      <c r="Q7" s="68" t="s">
        <v>6</v>
      </c>
      <c r="R7" s="68" t="s">
        <v>9</v>
      </c>
      <c r="S7" s="68" t="s">
        <v>164</v>
      </c>
      <c r="T7" s="68" t="s">
        <v>6</v>
      </c>
      <c r="U7" s="68" t="s">
        <v>9</v>
      </c>
      <c r="V7" s="68" t="s">
        <v>164</v>
      </c>
    </row>
    <row r="8" spans="1:22" x14ac:dyDescent="0.35">
      <c r="A8" s="119">
        <v>2018</v>
      </c>
      <c r="B8" s="100">
        <v>64939</v>
      </c>
      <c r="C8" s="94">
        <v>21133</v>
      </c>
      <c r="D8" s="77">
        <v>18558</v>
      </c>
      <c r="E8" s="100">
        <v>2151</v>
      </c>
      <c r="F8" s="94">
        <v>850</v>
      </c>
      <c r="G8" s="77">
        <v>780</v>
      </c>
      <c r="H8" s="100">
        <v>1352</v>
      </c>
      <c r="I8" s="94">
        <v>359</v>
      </c>
      <c r="J8" s="77">
        <v>293</v>
      </c>
      <c r="K8" s="100">
        <v>313</v>
      </c>
      <c r="L8" s="94">
        <v>117</v>
      </c>
      <c r="M8" s="77">
        <v>97</v>
      </c>
      <c r="N8" s="100">
        <v>2036</v>
      </c>
      <c r="O8" s="94">
        <v>337</v>
      </c>
      <c r="P8" s="77">
        <v>293</v>
      </c>
      <c r="Q8" s="100">
        <v>2599</v>
      </c>
      <c r="R8" s="94">
        <v>451</v>
      </c>
      <c r="S8" s="77">
        <v>404</v>
      </c>
      <c r="T8" s="100">
        <v>1016</v>
      </c>
      <c r="U8" s="94">
        <v>117</v>
      </c>
      <c r="V8" s="77">
        <v>95</v>
      </c>
    </row>
    <row r="9" spans="1:22" x14ac:dyDescent="0.35">
      <c r="A9" s="119">
        <v>2017</v>
      </c>
      <c r="B9" s="100">
        <v>66027</v>
      </c>
      <c r="C9" s="94">
        <v>21774</v>
      </c>
      <c r="D9" s="77">
        <v>20857</v>
      </c>
      <c r="E9" s="100">
        <v>2003</v>
      </c>
      <c r="F9" s="94">
        <v>771</v>
      </c>
      <c r="G9" s="77">
        <v>747</v>
      </c>
      <c r="H9" s="100">
        <v>1285</v>
      </c>
      <c r="I9" s="94">
        <v>309</v>
      </c>
      <c r="J9" s="77">
        <v>274</v>
      </c>
      <c r="K9" s="100">
        <v>293</v>
      </c>
      <c r="L9" s="94">
        <v>118</v>
      </c>
      <c r="M9" s="77">
        <v>112</v>
      </c>
      <c r="N9" s="100">
        <v>2144</v>
      </c>
      <c r="O9" s="94">
        <v>357</v>
      </c>
      <c r="P9" s="77">
        <v>343</v>
      </c>
      <c r="Q9" s="100">
        <v>2488</v>
      </c>
      <c r="R9" s="94">
        <v>432</v>
      </c>
      <c r="S9" s="77">
        <v>420</v>
      </c>
      <c r="T9" s="100">
        <v>984</v>
      </c>
      <c r="U9" s="94">
        <v>108</v>
      </c>
      <c r="V9" s="77">
        <v>90</v>
      </c>
    </row>
    <row r="10" spans="1:22" x14ac:dyDescent="0.35">
      <c r="A10" s="119">
        <v>2016</v>
      </c>
      <c r="B10" s="100">
        <v>64895</v>
      </c>
      <c r="C10" s="94">
        <v>21051</v>
      </c>
      <c r="D10" s="77">
        <v>20257</v>
      </c>
      <c r="E10" s="100">
        <v>1685</v>
      </c>
      <c r="F10" s="94">
        <v>648</v>
      </c>
      <c r="G10" s="77">
        <v>623</v>
      </c>
      <c r="H10" s="100">
        <v>1257</v>
      </c>
      <c r="I10" s="94">
        <v>315</v>
      </c>
      <c r="J10" s="77">
        <v>285</v>
      </c>
      <c r="K10" s="100">
        <v>223</v>
      </c>
      <c r="L10" s="94">
        <v>90</v>
      </c>
      <c r="M10" s="77">
        <v>84</v>
      </c>
      <c r="N10" s="100">
        <v>2250</v>
      </c>
      <c r="O10" s="94">
        <v>352</v>
      </c>
      <c r="P10" s="77">
        <v>340</v>
      </c>
      <c r="Q10" s="100">
        <v>2279</v>
      </c>
      <c r="R10" s="94">
        <v>355</v>
      </c>
      <c r="S10" s="77">
        <v>337</v>
      </c>
      <c r="T10" s="100">
        <v>927</v>
      </c>
      <c r="U10" s="94">
        <v>101</v>
      </c>
      <c r="V10" s="77">
        <v>86</v>
      </c>
    </row>
    <row r="11" spans="1:22" x14ac:dyDescent="0.35">
      <c r="A11" s="119">
        <v>2015</v>
      </c>
      <c r="B11" s="100">
        <v>62658</v>
      </c>
      <c r="C11" s="94">
        <v>20086</v>
      </c>
      <c r="D11" s="77">
        <v>19883</v>
      </c>
      <c r="E11" s="100">
        <v>1423</v>
      </c>
      <c r="F11" s="94">
        <v>535</v>
      </c>
      <c r="G11" s="77">
        <v>542</v>
      </c>
      <c r="H11" s="100">
        <v>1042</v>
      </c>
      <c r="I11" s="94">
        <v>262</v>
      </c>
      <c r="J11" s="77">
        <v>239</v>
      </c>
      <c r="K11" s="100">
        <v>244</v>
      </c>
      <c r="L11" s="94">
        <v>98</v>
      </c>
      <c r="M11" s="77">
        <v>101</v>
      </c>
      <c r="N11" s="100">
        <v>2095</v>
      </c>
      <c r="O11" s="94">
        <v>317</v>
      </c>
      <c r="P11" s="77">
        <v>293</v>
      </c>
      <c r="Q11" s="100">
        <v>2029</v>
      </c>
      <c r="R11" s="94">
        <v>351</v>
      </c>
      <c r="S11" s="77">
        <v>343</v>
      </c>
      <c r="T11" s="100">
        <v>848</v>
      </c>
      <c r="U11" s="94">
        <v>89</v>
      </c>
      <c r="V11" s="77">
        <v>76</v>
      </c>
    </row>
    <row r="12" spans="1:22" x14ac:dyDescent="0.35">
      <c r="A12" s="119">
        <v>2014</v>
      </c>
      <c r="B12" s="100">
        <v>61078</v>
      </c>
      <c r="C12" s="94">
        <v>19220</v>
      </c>
      <c r="D12" s="77">
        <v>19233</v>
      </c>
      <c r="E12" s="100">
        <v>1296</v>
      </c>
      <c r="F12" s="94">
        <v>498</v>
      </c>
      <c r="G12" s="77">
        <v>529</v>
      </c>
      <c r="H12" s="100">
        <v>947</v>
      </c>
      <c r="I12" s="94">
        <v>240</v>
      </c>
      <c r="J12" s="77">
        <v>221</v>
      </c>
      <c r="K12" s="100">
        <v>222</v>
      </c>
      <c r="L12" s="94">
        <v>62</v>
      </c>
      <c r="M12" s="77">
        <v>59</v>
      </c>
      <c r="N12" s="100">
        <v>2015</v>
      </c>
      <c r="O12" s="94">
        <v>346</v>
      </c>
      <c r="P12" s="77">
        <v>339</v>
      </c>
      <c r="Q12" s="100">
        <v>1824</v>
      </c>
      <c r="R12" s="94">
        <v>277</v>
      </c>
      <c r="S12" s="77">
        <v>275</v>
      </c>
      <c r="T12" s="100">
        <v>866</v>
      </c>
      <c r="U12" s="94">
        <v>84</v>
      </c>
      <c r="V12" s="77">
        <v>73</v>
      </c>
    </row>
    <row r="13" spans="1:22" x14ac:dyDescent="0.35">
      <c r="A13" s="119">
        <v>2013</v>
      </c>
      <c r="B13" s="100">
        <v>59593</v>
      </c>
      <c r="C13" s="94">
        <v>18183</v>
      </c>
      <c r="D13" s="77">
        <v>18295</v>
      </c>
      <c r="E13" s="100">
        <v>1066</v>
      </c>
      <c r="F13" s="94">
        <v>376</v>
      </c>
      <c r="G13" s="77">
        <v>378</v>
      </c>
      <c r="H13" s="100">
        <v>969</v>
      </c>
      <c r="I13" s="94">
        <v>258</v>
      </c>
      <c r="J13" s="77">
        <v>238</v>
      </c>
      <c r="K13" s="100">
        <v>215</v>
      </c>
      <c r="L13" s="94">
        <v>75</v>
      </c>
      <c r="M13" s="77">
        <v>78</v>
      </c>
      <c r="N13" s="100">
        <v>2163</v>
      </c>
      <c r="O13" s="94">
        <v>373</v>
      </c>
      <c r="P13" s="77">
        <v>363</v>
      </c>
      <c r="Q13" s="100">
        <v>1525</v>
      </c>
      <c r="R13" s="94">
        <v>221</v>
      </c>
      <c r="S13" s="77">
        <v>213</v>
      </c>
      <c r="T13" s="100">
        <v>954</v>
      </c>
      <c r="U13" s="94">
        <v>82</v>
      </c>
      <c r="V13" s="77">
        <v>62</v>
      </c>
    </row>
    <row r="14" spans="1:22" x14ac:dyDescent="0.35">
      <c r="A14" s="119">
        <v>2012</v>
      </c>
      <c r="B14" s="100">
        <v>58286</v>
      </c>
      <c r="C14" s="94">
        <v>17080</v>
      </c>
      <c r="D14" s="77">
        <v>17368</v>
      </c>
      <c r="E14" s="100">
        <v>926</v>
      </c>
      <c r="F14" s="94">
        <v>334</v>
      </c>
      <c r="G14" s="77">
        <v>351</v>
      </c>
      <c r="H14" s="100">
        <v>869</v>
      </c>
      <c r="I14" s="94">
        <v>201</v>
      </c>
      <c r="J14" s="77">
        <v>186</v>
      </c>
      <c r="K14" s="100">
        <v>153</v>
      </c>
      <c r="L14" s="94">
        <v>48</v>
      </c>
      <c r="M14" s="77">
        <v>47</v>
      </c>
      <c r="N14" s="100">
        <v>2096</v>
      </c>
      <c r="O14" s="94">
        <v>337</v>
      </c>
      <c r="P14" s="77">
        <v>310</v>
      </c>
      <c r="Q14" s="100">
        <v>1480</v>
      </c>
      <c r="R14" s="94">
        <v>233</v>
      </c>
      <c r="S14" s="77">
        <v>235</v>
      </c>
      <c r="T14" s="100">
        <v>902</v>
      </c>
      <c r="U14" s="94">
        <v>78</v>
      </c>
      <c r="V14" s="77">
        <v>64</v>
      </c>
    </row>
    <row r="15" spans="1:22" x14ac:dyDescent="0.35">
      <c r="A15" s="119">
        <v>2011</v>
      </c>
      <c r="B15" s="100">
        <v>58831</v>
      </c>
      <c r="C15" s="94">
        <v>16576</v>
      </c>
      <c r="D15" s="77">
        <v>17122</v>
      </c>
      <c r="E15" s="100">
        <v>774</v>
      </c>
      <c r="F15" s="94">
        <v>254</v>
      </c>
      <c r="G15" s="77">
        <v>270</v>
      </c>
      <c r="H15" s="100">
        <v>766</v>
      </c>
      <c r="I15" s="94">
        <v>175</v>
      </c>
      <c r="J15" s="77">
        <v>172</v>
      </c>
      <c r="K15" s="100">
        <v>196</v>
      </c>
      <c r="L15" s="94">
        <v>63</v>
      </c>
      <c r="M15" s="77">
        <v>66</v>
      </c>
      <c r="N15" s="100">
        <v>1989</v>
      </c>
      <c r="O15" s="94">
        <v>321</v>
      </c>
      <c r="P15" s="77">
        <v>315</v>
      </c>
      <c r="Q15" s="100">
        <v>1298</v>
      </c>
      <c r="R15" s="94">
        <v>175</v>
      </c>
      <c r="S15" s="77">
        <v>166</v>
      </c>
      <c r="T15" s="100">
        <v>820</v>
      </c>
      <c r="U15" s="94">
        <v>85</v>
      </c>
      <c r="V15" s="77">
        <v>77</v>
      </c>
    </row>
    <row r="16" spans="1:22" x14ac:dyDescent="0.35">
      <c r="A16" s="119">
        <v>2010</v>
      </c>
      <c r="B16" s="100">
        <v>56553</v>
      </c>
      <c r="C16" s="94">
        <v>15896</v>
      </c>
      <c r="D16" s="77">
        <v>16665</v>
      </c>
      <c r="E16" s="100">
        <v>568</v>
      </c>
      <c r="F16" s="94">
        <v>191</v>
      </c>
      <c r="G16" s="77">
        <v>221</v>
      </c>
      <c r="H16" s="100">
        <v>708</v>
      </c>
      <c r="I16" s="94">
        <v>129</v>
      </c>
      <c r="J16" s="77">
        <v>137</v>
      </c>
      <c r="K16" s="100">
        <v>188</v>
      </c>
      <c r="L16" s="94">
        <v>56</v>
      </c>
      <c r="M16" s="77">
        <v>55</v>
      </c>
      <c r="N16" s="100">
        <v>2076</v>
      </c>
      <c r="O16" s="94">
        <v>340</v>
      </c>
      <c r="P16" s="77">
        <v>328</v>
      </c>
      <c r="Q16" s="100">
        <v>1068</v>
      </c>
      <c r="R16" s="94">
        <v>162</v>
      </c>
      <c r="S16" s="77">
        <v>161</v>
      </c>
      <c r="T16" s="100">
        <v>801</v>
      </c>
      <c r="U16" s="94">
        <v>79</v>
      </c>
      <c r="V16" s="77">
        <v>72</v>
      </c>
    </row>
    <row r="17" spans="1:22" x14ac:dyDescent="0.35">
      <c r="A17" s="119">
        <v>2009</v>
      </c>
      <c r="B17" s="100">
        <v>53415</v>
      </c>
      <c r="C17" s="94">
        <v>14904</v>
      </c>
      <c r="D17" s="77">
        <v>15744</v>
      </c>
      <c r="E17" s="100">
        <v>471</v>
      </c>
      <c r="F17" s="94">
        <v>169</v>
      </c>
      <c r="G17" s="77">
        <v>184</v>
      </c>
      <c r="H17" s="100">
        <v>564</v>
      </c>
      <c r="I17" s="94">
        <v>124</v>
      </c>
      <c r="J17" s="77">
        <v>118</v>
      </c>
      <c r="K17" s="100">
        <v>166</v>
      </c>
      <c r="L17" s="94">
        <v>52</v>
      </c>
      <c r="M17" s="77">
        <v>52</v>
      </c>
      <c r="N17" s="100">
        <v>2224</v>
      </c>
      <c r="O17" s="94">
        <v>320</v>
      </c>
      <c r="P17" s="77">
        <v>305</v>
      </c>
      <c r="Q17" s="100">
        <v>971</v>
      </c>
      <c r="R17" s="94">
        <v>111</v>
      </c>
      <c r="S17" s="77">
        <v>105</v>
      </c>
      <c r="T17" s="100">
        <v>702</v>
      </c>
      <c r="U17" s="94">
        <v>64</v>
      </c>
      <c r="V17" s="77">
        <v>54</v>
      </c>
    </row>
    <row r="18" spans="1:22" x14ac:dyDescent="0.35">
      <c r="A18" s="119">
        <v>2008</v>
      </c>
      <c r="B18" s="100">
        <v>49736</v>
      </c>
      <c r="C18" s="94">
        <v>13034</v>
      </c>
      <c r="D18" s="77">
        <v>14964</v>
      </c>
      <c r="E18" s="100">
        <v>320</v>
      </c>
      <c r="F18" s="94">
        <v>83</v>
      </c>
      <c r="G18" s="77">
        <v>110</v>
      </c>
      <c r="H18" s="100">
        <v>531</v>
      </c>
      <c r="I18" s="94">
        <v>96</v>
      </c>
      <c r="J18" s="77">
        <v>107</v>
      </c>
      <c r="K18" s="100">
        <v>168</v>
      </c>
      <c r="L18" s="94">
        <v>35</v>
      </c>
      <c r="M18" s="77">
        <v>39</v>
      </c>
      <c r="N18" s="100">
        <v>2362</v>
      </c>
      <c r="O18" s="94">
        <v>314</v>
      </c>
      <c r="P18" s="77">
        <v>339</v>
      </c>
      <c r="Q18" s="100">
        <v>875</v>
      </c>
      <c r="R18" s="94">
        <v>97</v>
      </c>
      <c r="S18" s="77">
        <v>102</v>
      </c>
      <c r="T18" s="100">
        <v>752</v>
      </c>
      <c r="U18" s="94">
        <v>58</v>
      </c>
      <c r="V18" s="77">
        <v>61</v>
      </c>
    </row>
    <row r="19" spans="1:22" x14ac:dyDescent="0.35">
      <c r="A19" s="119">
        <v>2007</v>
      </c>
      <c r="B19" s="100">
        <v>46159</v>
      </c>
      <c r="C19" s="94">
        <v>12281</v>
      </c>
      <c r="D19" s="77">
        <v>13612</v>
      </c>
      <c r="E19" s="100">
        <v>249</v>
      </c>
      <c r="F19" s="94">
        <v>68</v>
      </c>
      <c r="G19" s="77">
        <v>81</v>
      </c>
      <c r="H19" s="100">
        <v>354</v>
      </c>
      <c r="I19" s="94">
        <v>82</v>
      </c>
      <c r="J19" s="77">
        <v>85</v>
      </c>
      <c r="K19" s="100">
        <v>110</v>
      </c>
      <c r="L19" s="94">
        <v>25</v>
      </c>
      <c r="M19" s="77">
        <v>25</v>
      </c>
      <c r="N19" s="100">
        <v>2494</v>
      </c>
      <c r="O19" s="94">
        <v>330</v>
      </c>
      <c r="P19" s="77">
        <v>343</v>
      </c>
      <c r="Q19" s="100">
        <v>693</v>
      </c>
      <c r="R19" s="94">
        <v>85</v>
      </c>
      <c r="S19" s="77">
        <v>84</v>
      </c>
      <c r="T19" s="100">
        <v>708</v>
      </c>
      <c r="U19" s="94">
        <v>56</v>
      </c>
      <c r="V19" s="77">
        <v>55</v>
      </c>
    </row>
    <row r="20" spans="1:22" x14ac:dyDescent="0.35">
      <c r="A20" s="119">
        <v>2006</v>
      </c>
      <c r="B20" s="100">
        <v>43719</v>
      </c>
      <c r="C20" s="94">
        <v>11534</v>
      </c>
      <c r="D20" s="77">
        <v>12586</v>
      </c>
      <c r="E20" s="100">
        <v>191</v>
      </c>
      <c r="F20" s="94">
        <v>55</v>
      </c>
      <c r="G20" s="77">
        <v>63</v>
      </c>
      <c r="H20" s="100">
        <v>507</v>
      </c>
      <c r="I20" s="94">
        <v>90</v>
      </c>
      <c r="J20" s="77">
        <v>85</v>
      </c>
      <c r="K20" s="100">
        <v>102</v>
      </c>
      <c r="L20" s="94">
        <v>25</v>
      </c>
      <c r="M20" s="77">
        <v>24</v>
      </c>
      <c r="N20" s="100">
        <v>2629</v>
      </c>
      <c r="O20" s="94">
        <v>358</v>
      </c>
      <c r="P20" s="77">
        <v>351</v>
      </c>
      <c r="Q20" s="100">
        <v>857</v>
      </c>
      <c r="R20" s="94">
        <v>97</v>
      </c>
      <c r="S20" s="77">
        <v>95</v>
      </c>
      <c r="T20" s="100">
        <v>754</v>
      </c>
      <c r="U20" s="94">
        <v>77</v>
      </c>
      <c r="V20" s="77">
        <v>69</v>
      </c>
    </row>
    <row r="21" spans="1:22" x14ac:dyDescent="0.35">
      <c r="A21" s="119">
        <v>2005</v>
      </c>
      <c r="B21" s="100">
        <v>41009</v>
      </c>
      <c r="C21" s="94">
        <v>10100</v>
      </c>
      <c r="D21" s="77">
        <v>11198</v>
      </c>
      <c r="E21" s="100">
        <v>148</v>
      </c>
      <c r="F21" s="94">
        <v>49</v>
      </c>
      <c r="G21" s="77">
        <v>58</v>
      </c>
      <c r="H21" s="100">
        <v>464</v>
      </c>
      <c r="I21" s="94">
        <v>79</v>
      </c>
      <c r="J21" s="77">
        <v>77</v>
      </c>
      <c r="K21" s="100">
        <v>93</v>
      </c>
      <c r="L21" s="94">
        <v>21</v>
      </c>
      <c r="M21" s="77">
        <v>24</v>
      </c>
      <c r="N21" s="100">
        <v>3983</v>
      </c>
      <c r="O21" s="94">
        <v>501</v>
      </c>
      <c r="P21" s="77">
        <v>482</v>
      </c>
      <c r="Q21" s="100">
        <v>865</v>
      </c>
      <c r="R21" s="94">
        <v>99</v>
      </c>
      <c r="S21" s="77">
        <v>97</v>
      </c>
      <c r="T21" s="100">
        <v>990</v>
      </c>
      <c r="U21" s="94">
        <v>87</v>
      </c>
      <c r="V21" s="77">
        <v>77</v>
      </c>
    </row>
    <row r="22" spans="1:22" x14ac:dyDescent="0.35">
      <c r="A22" s="119">
        <v>2004</v>
      </c>
      <c r="B22" s="100">
        <v>39087</v>
      </c>
      <c r="C22" s="94">
        <v>9268</v>
      </c>
      <c r="D22" s="77">
        <v>10118</v>
      </c>
      <c r="E22" s="100">
        <v>92</v>
      </c>
      <c r="F22" s="94">
        <v>24</v>
      </c>
      <c r="G22" s="77">
        <v>27</v>
      </c>
      <c r="H22" s="100">
        <v>412</v>
      </c>
      <c r="I22" s="94">
        <v>60</v>
      </c>
      <c r="J22" s="77">
        <v>59</v>
      </c>
      <c r="K22" s="100">
        <v>69</v>
      </c>
      <c r="L22" s="94">
        <v>16</v>
      </c>
      <c r="M22" s="77">
        <v>16</v>
      </c>
      <c r="N22" s="100">
        <v>4670</v>
      </c>
      <c r="O22" s="94">
        <v>605</v>
      </c>
      <c r="P22" s="77">
        <v>592</v>
      </c>
      <c r="Q22" s="100">
        <v>929</v>
      </c>
      <c r="R22" s="94">
        <v>104</v>
      </c>
      <c r="S22" s="77">
        <v>95</v>
      </c>
      <c r="T22" s="100">
        <v>1176</v>
      </c>
      <c r="U22" s="94">
        <v>77</v>
      </c>
      <c r="V22" s="77">
        <v>68</v>
      </c>
    </row>
    <row r="23" spans="1:22" x14ac:dyDescent="0.35">
      <c r="A23" s="119">
        <v>2003</v>
      </c>
      <c r="B23" s="100">
        <v>36090</v>
      </c>
      <c r="C23" s="94">
        <v>8883</v>
      </c>
      <c r="D23" s="77">
        <v>9879</v>
      </c>
      <c r="E23" s="100">
        <v>80</v>
      </c>
      <c r="F23" s="94">
        <v>25</v>
      </c>
      <c r="G23" s="77">
        <v>28</v>
      </c>
      <c r="H23" s="100">
        <v>387</v>
      </c>
      <c r="I23" s="94">
        <v>48</v>
      </c>
      <c r="J23" s="77">
        <v>57</v>
      </c>
      <c r="K23" s="100">
        <v>68</v>
      </c>
      <c r="L23" s="94">
        <v>20</v>
      </c>
      <c r="M23" s="77">
        <v>23</v>
      </c>
      <c r="N23" s="100">
        <v>5061</v>
      </c>
      <c r="O23" s="94">
        <v>679</v>
      </c>
      <c r="P23" s="77">
        <v>650</v>
      </c>
      <c r="Q23" s="100">
        <v>708</v>
      </c>
      <c r="R23" s="94">
        <v>70</v>
      </c>
      <c r="S23" s="77">
        <v>63</v>
      </c>
      <c r="T23" s="100">
        <v>1278</v>
      </c>
      <c r="U23" s="94">
        <v>97</v>
      </c>
      <c r="V23" s="77">
        <v>90</v>
      </c>
    </row>
    <row r="24" spans="1:22" x14ac:dyDescent="0.35">
      <c r="A24" s="119">
        <v>2002</v>
      </c>
      <c r="B24" s="100">
        <v>35456</v>
      </c>
      <c r="C24" s="94">
        <v>8358</v>
      </c>
      <c r="D24" s="77">
        <v>9479</v>
      </c>
      <c r="E24" s="100">
        <v>82</v>
      </c>
      <c r="F24" s="94">
        <v>20</v>
      </c>
      <c r="G24" s="77">
        <v>25</v>
      </c>
      <c r="H24" s="100">
        <v>357</v>
      </c>
      <c r="I24" s="94">
        <v>49</v>
      </c>
      <c r="J24" s="77">
        <v>51</v>
      </c>
      <c r="K24" s="100">
        <v>81</v>
      </c>
      <c r="L24" s="94">
        <v>12</v>
      </c>
      <c r="M24" s="77">
        <v>15</v>
      </c>
      <c r="N24" s="100">
        <v>5035</v>
      </c>
      <c r="O24" s="94">
        <v>666</v>
      </c>
      <c r="P24" s="77">
        <v>681</v>
      </c>
      <c r="Q24" s="100">
        <v>655</v>
      </c>
      <c r="R24" s="94">
        <v>82</v>
      </c>
      <c r="S24" s="77">
        <v>84</v>
      </c>
      <c r="T24" s="100">
        <v>1068</v>
      </c>
      <c r="U24" s="94">
        <v>87</v>
      </c>
      <c r="V24" s="77">
        <v>73</v>
      </c>
    </row>
    <row r="25" spans="1:22" x14ac:dyDescent="0.35">
      <c r="A25" s="119">
        <v>2001</v>
      </c>
      <c r="B25" s="100">
        <v>33223</v>
      </c>
      <c r="C25" s="94">
        <v>7509</v>
      </c>
      <c r="D25" s="77">
        <v>8757</v>
      </c>
      <c r="E25" s="100">
        <v>43</v>
      </c>
      <c r="F25" s="94">
        <v>13</v>
      </c>
      <c r="G25" s="77">
        <v>12</v>
      </c>
      <c r="H25" s="100">
        <v>478</v>
      </c>
      <c r="I25" s="94">
        <v>49</v>
      </c>
      <c r="J25" s="77">
        <v>49</v>
      </c>
      <c r="K25" s="100">
        <v>136</v>
      </c>
      <c r="L25" s="94">
        <v>25</v>
      </c>
      <c r="M25" s="77">
        <v>30</v>
      </c>
      <c r="N25" s="100">
        <v>5122</v>
      </c>
      <c r="O25" s="94">
        <v>575</v>
      </c>
      <c r="P25" s="77">
        <v>586</v>
      </c>
      <c r="Q25" s="100">
        <v>582</v>
      </c>
      <c r="R25" s="94">
        <v>61</v>
      </c>
      <c r="S25" s="77">
        <v>64</v>
      </c>
      <c r="T25" s="100">
        <v>1020</v>
      </c>
      <c r="U25" s="94">
        <v>83</v>
      </c>
      <c r="V25" s="77">
        <v>74</v>
      </c>
    </row>
    <row r="26" spans="1:22" x14ac:dyDescent="0.35">
      <c r="A26" s="119">
        <v>2000</v>
      </c>
      <c r="B26" s="100">
        <v>30959</v>
      </c>
      <c r="C26" s="94">
        <v>6849</v>
      </c>
      <c r="D26" s="77">
        <v>8060</v>
      </c>
      <c r="E26" s="100">
        <v>33</v>
      </c>
      <c r="F26" s="94">
        <v>15</v>
      </c>
      <c r="G26" s="77">
        <v>16</v>
      </c>
      <c r="H26" s="100">
        <v>379</v>
      </c>
      <c r="I26" s="94">
        <v>36</v>
      </c>
      <c r="J26" s="77">
        <v>30</v>
      </c>
      <c r="K26" s="100">
        <v>79</v>
      </c>
      <c r="L26" s="94">
        <v>13</v>
      </c>
      <c r="M26" s="77">
        <v>14</v>
      </c>
      <c r="N26" s="100">
        <v>5252</v>
      </c>
      <c r="O26" s="94">
        <v>619</v>
      </c>
      <c r="P26" s="77">
        <v>631</v>
      </c>
      <c r="Q26" s="100">
        <v>438</v>
      </c>
      <c r="R26" s="94">
        <v>41</v>
      </c>
      <c r="S26" s="77">
        <v>40</v>
      </c>
      <c r="T26" s="100">
        <v>960</v>
      </c>
      <c r="U26" s="94">
        <v>66</v>
      </c>
      <c r="V26" s="77">
        <v>65</v>
      </c>
    </row>
  </sheetData>
  <mergeCells count="10">
    <mergeCell ref="Q6:S6"/>
    <mergeCell ref="T6:V6"/>
    <mergeCell ref="N5:V5"/>
    <mergeCell ref="A5:A7"/>
    <mergeCell ref="B6:D6"/>
    <mergeCell ref="E6:G6"/>
    <mergeCell ref="H6:J6"/>
    <mergeCell ref="K6:M6"/>
    <mergeCell ref="B5:M5"/>
    <mergeCell ref="N6:P6"/>
  </mergeCells>
  <hyperlinks>
    <hyperlink ref="A1" location="'Table of contents'!A1" display="Table of contents" xr:uid="{7A65FC26-533B-4131-A837-1E525977E9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8E09B-3B3C-4048-9B5C-F408CB8CCAED}">
  <dimension ref="A1:N75"/>
  <sheetViews>
    <sheetView workbookViewId="0"/>
  </sheetViews>
  <sheetFormatPr defaultColWidth="16" defaultRowHeight="13.5" x14ac:dyDescent="0.35"/>
  <cols>
    <col min="1" max="1" width="23.75" style="2" customWidth="1"/>
    <col min="2" max="16384" width="16" style="2"/>
  </cols>
  <sheetData>
    <row r="1" spans="1:14" s="6" customFormat="1" x14ac:dyDescent="0.35">
      <c r="A1" s="45" t="s">
        <v>91</v>
      </c>
    </row>
    <row r="2" spans="1:14" x14ac:dyDescent="0.35">
      <c r="A2" s="44"/>
      <c r="B2" s="44"/>
      <c r="C2" s="44"/>
      <c r="D2" s="44"/>
      <c r="E2" s="44"/>
      <c r="F2" s="44"/>
      <c r="G2" s="44"/>
      <c r="H2" s="44"/>
      <c r="I2" s="44"/>
      <c r="J2" s="44"/>
      <c r="K2" s="44"/>
    </row>
    <row r="3" spans="1:14" ht="15" x14ac:dyDescent="0.4">
      <c r="A3" s="39" t="s">
        <v>93</v>
      </c>
      <c r="B3" s="28"/>
      <c r="C3" s="29"/>
      <c r="D3" s="29"/>
      <c r="E3" s="29"/>
      <c r="F3" s="29"/>
      <c r="G3" s="29"/>
      <c r="H3" s="29"/>
      <c r="I3" s="29"/>
      <c r="J3" s="29"/>
      <c r="K3" s="16"/>
    </row>
    <row r="4" spans="1:14" ht="13.9" x14ac:dyDescent="0.4">
      <c r="A4" s="138"/>
      <c r="B4" s="138"/>
      <c r="C4" s="138"/>
      <c r="D4" s="138"/>
      <c r="E4" s="138"/>
      <c r="F4" s="138"/>
      <c r="G4" s="138"/>
      <c r="H4" s="138"/>
      <c r="I4" s="138"/>
      <c r="J4" s="138"/>
      <c r="K4" s="17"/>
      <c r="L4" s="6"/>
      <c r="M4" s="6"/>
      <c r="N4" s="6"/>
    </row>
    <row r="5" spans="1:14" ht="13.9" customHeight="1" x14ac:dyDescent="0.35">
      <c r="A5" s="140" t="s">
        <v>29</v>
      </c>
      <c r="B5" s="140"/>
      <c r="C5" s="140"/>
      <c r="D5" s="140"/>
      <c r="E5" s="140"/>
      <c r="F5" s="140"/>
      <c r="G5" s="140"/>
      <c r="H5" s="140"/>
      <c r="I5" s="140"/>
      <c r="J5" s="18"/>
      <c r="K5" s="17"/>
      <c r="L5" s="15"/>
      <c r="M5" s="15"/>
      <c r="N5" s="15"/>
    </row>
    <row r="6" spans="1:14" x14ac:dyDescent="0.35">
      <c r="A6" s="139" t="s">
        <v>46</v>
      </c>
      <c r="B6" s="139"/>
      <c r="C6" s="139"/>
      <c r="D6" s="139"/>
      <c r="E6" s="139"/>
      <c r="F6" s="139"/>
      <c r="G6" s="139"/>
      <c r="H6" s="139"/>
      <c r="I6" s="139"/>
      <c r="J6" s="139"/>
      <c r="K6" s="17"/>
    </row>
    <row r="7" spans="1:14" x14ac:dyDescent="0.35">
      <c r="A7" s="139" t="s">
        <v>45</v>
      </c>
      <c r="B7" s="139"/>
      <c r="C7" s="139"/>
      <c r="D7" s="139"/>
      <c r="E7" s="139"/>
      <c r="F7" s="139"/>
      <c r="G7" s="139"/>
      <c r="H7" s="139"/>
      <c r="I7" s="139"/>
      <c r="J7" s="139"/>
      <c r="K7" s="17"/>
    </row>
    <row r="8" spans="1:14" ht="27" customHeight="1" x14ac:dyDescent="0.35">
      <c r="A8" s="139" t="s">
        <v>42</v>
      </c>
      <c r="B8" s="139"/>
      <c r="C8" s="139"/>
      <c r="D8" s="139"/>
      <c r="E8" s="139"/>
      <c r="F8" s="139"/>
      <c r="G8" s="139"/>
      <c r="H8" s="139"/>
      <c r="I8" s="139"/>
      <c r="J8" s="139"/>
      <c r="K8" s="17"/>
    </row>
    <row r="9" spans="1:14" x14ac:dyDescent="0.35">
      <c r="A9" s="139" t="s">
        <v>30</v>
      </c>
      <c r="B9" s="139"/>
      <c r="C9" s="139"/>
      <c r="D9" s="139"/>
      <c r="E9" s="139"/>
      <c r="F9" s="139"/>
      <c r="G9" s="139"/>
      <c r="H9" s="139"/>
      <c r="I9" s="139"/>
      <c r="J9" s="139"/>
      <c r="K9" s="17"/>
    </row>
    <row r="10" spans="1:14" x14ac:dyDescent="0.35">
      <c r="A10" s="19"/>
      <c r="B10" s="20"/>
      <c r="C10" s="20"/>
      <c r="D10" s="20"/>
      <c r="E10" s="20"/>
      <c r="F10" s="20"/>
      <c r="G10" s="20"/>
      <c r="H10" s="20"/>
      <c r="I10" s="20"/>
      <c r="J10" s="21"/>
      <c r="K10" s="17"/>
    </row>
    <row r="11" spans="1:14" x14ac:dyDescent="0.35">
      <c r="A11" s="140" t="s">
        <v>28</v>
      </c>
      <c r="B11" s="140"/>
      <c r="C11" s="140"/>
      <c r="D11" s="140"/>
      <c r="E11" s="140"/>
      <c r="F11" s="140"/>
      <c r="G11" s="140"/>
      <c r="H11" s="140"/>
      <c r="I11" s="140"/>
      <c r="J11" s="18"/>
      <c r="K11" s="17"/>
    </row>
    <row r="12" spans="1:14" x14ac:dyDescent="0.35">
      <c r="A12" s="50" t="s">
        <v>94</v>
      </c>
      <c r="B12" s="30"/>
      <c r="C12" s="30"/>
      <c r="D12" s="30"/>
      <c r="E12" s="30"/>
      <c r="F12" s="30"/>
      <c r="G12" s="30"/>
      <c r="H12" s="30"/>
      <c r="I12" s="30"/>
      <c r="J12" s="18"/>
      <c r="K12" s="17"/>
    </row>
    <row r="13" spans="1:14" ht="13.9" x14ac:dyDescent="0.4">
      <c r="A13" s="22"/>
      <c r="B13" s="23"/>
      <c r="C13" s="23"/>
      <c r="D13" s="23"/>
      <c r="E13" s="23"/>
      <c r="F13" s="23"/>
      <c r="G13" s="23"/>
      <c r="H13" s="23"/>
      <c r="I13" s="23"/>
      <c r="J13" s="23"/>
      <c r="K13" s="17"/>
    </row>
    <row r="14" spans="1:14" ht="13.9" x14ac:dyDescent="0.4">
      <c r="A14" s="138" t="s">
        <v>33</v>
      </c>
      <c r="B14" s="138"/>
      <c r="C14" s="138"/>
      <c r="D14" s="138"/>
      <c r="E14" s="138"/>
      <c r="F14" s="138"/>
      <c r="G14" s="138"/>
      <c r="H14" s="138"/>
      <c r="I14" s="138"/>
      <c r="J14" s="24"/>
      <c r="K14" s="17"/>
    </row>
    <row r="15" spans="1:14" ht="13.9" x14ac:dyDescent="0.4">
      <c r="A15" s="24" t="s">
        <v>6</v>
      </c>
      <c r="B15" s="24"/>
      <c r="C15" s="24"/>
      <c r="D15" s="24"/>
      <c r="E15" s="24"/>
      <c r="F15" s="24"/>
      <c r="G15" s="24"/>
      <c r="H15" s="24"/>
      <c r="I15" s="24"/>
      <c r="J15" s="24"/>
      <c r="K15" s="17"/>
    </row>
    <row r="16" spans="1:14" ht="13.9" x14ac:dyDescent="0.4">
      <c r="A16" s="25" t="s">
        <v>44</v>
      </c>
      <c r="B16" s="24"/>
      <c r="C16" s="24"/>
      <c r="D16" s="24"/>
      <c r="E16" s="24"/>
      <c r="F16" s="24"/>
      <c r="G16" s="24"/>
      <c r="H16" s="24"/>
      <c r="I16" s="24"/>
      <c r="J16" s="24"/>
      <c r="K16" s="17"/>
    </row>
    <row r="17" spans="1:11" ht="13.9" x14ac:dyDescent="0.4">
      <c r="A17" s="40" t="s">
        <v>97</v>
      </c>
      <c r="B17" s="49"/>
      <c r="C17" s="49"/>
      <c r="D17" s="49"/>
      <c r="E17" s="49"/>
      <c r="F17" s="49"/>
      <c r="G17" s="49"/>
      <c r="H17" s="49"/>
      <c r="I17" s="49"/>
      <c r="J17" s="49"/>
      <c r="K17" s="17"/>
    </row>
    <row r="18" spans="1:11" ht="13.9" x14ac:dyDescent="0.4">
      <c r="A18" s="25" t="s">
        <v>98</v>
      </c>
      <c r="B18" s="49"/>
      <c r="C18" s="49"/>
      <c r="D18" s="49"/>
      <c r="E18" s="49"/>
      <c r="F18" s="49"/>
      <c r="G18" s="49"/>
      <c r="H18" s="49"/>
      <c r="I18" s="49"/>
      <c r="J18" s="49"/>
      <c r="K18" s="17"/>
    </row>
    <row r="19" spans="1:11" s="12" customFormat="1" ht="13.9" x14ac:dyDescent="0.4">
      <c r="A19" s="138" t="s">
        <v>9</v>
      </c>
      <c r="B19" s="138"/>
      <c r="C19" s="138"/>
      <c r="D19" s="138"/>
      <c r="E19" s="138"/>
      <c r="F19" s="138"/>
      <c r="G19" s="138"/>
      <c r="H19" s="138"/>
      <c r="I19" s="138"/>
      <c r="J19" s="138"/>
      <c r="K19" s="33"/>
    </row>
    <row r="20" spans="1:11" x14ac:dyDescent="0.35">
      <c r="A20" s="143" t="s">
        <v>31</v>
      </c>
      <c r="B20" s="143"/>
      <c r="C20" s="143"/>
      <c r="D20" s="143"/>
      <c r="E20" s="143"/>
      <c r="F20" s="143"/>
      <c r="G20" s="143"/>
      <c r="H20" s="143"/>
      <c r="I20" s="143"/>
      <c r="J20" s="143"/>
      <c r="K20" s="17"/>
    </row>
    <row r="21" spans="1:11" ht="13.9" x14ac:dyDescent="0.4">
      <c r="A21" s="138" t="s">
        <v>32</v>
      </c>
      <c r="B21" s="138"/>
      <c r="C21" s="138"/>
      <c r="D21" s="138"/>
      <c r="E21" s="138"/>
      <c r="F21" s="138"/>
      <c r="G21" s="138"/>
      <c r="H21" s="138"/>
      <c r="I21" s="138"/>
      <c r="J21" s="138"/>
      <c r="K21" s="17"/>
    </row>
    <row r="22" spans="1:11" x14ac:dyDescent="0.35">
      <c r="A22" s="144" t="s">
        <v>99</v>
      </c>
      <c r="B22" s="144"/>
      <c r="C22" s="144"/>
      <c r="D22" s="144"/>
      <c r="E22" s="144"/>
      <c r="F22" s="144"/>
      <c r="G22" s="144"/>
      <c r="H22" s="144"/>
      <c r="I22" s="144"/>
      <c r="J22" s="144"/>
      <c r="K22" s="17"/>
    </row>
    <row r="23" spans="1:11" ht="14.65" customHeight="1" x14ac:dyDescent="0.35">
      <c r="A23" s="37" t="s">
        <v>41</v>
      </c>
      <c r="B23" s="31"/>
      <c r="C23" s="31"/>
      <c r="D23" s="31"/>
      <c r="E23" s="31"/>
      <c r="F23" s="31"/>
      <c r="G23" s="31"/>
      <c r="H23" s="31"/>
      <c r="I23" s="31"/>
      <c r="J23" s="31"/>
      <c r="K23" s="17"/>
    </row>
    <row r="24" spans="1:11" ht="14.25" customHeight="1" x14ac:dyDescent="0.35">
      <c r="A24" s="38" t="s">
        <v>89</v>
      </c>
      <c r="B24" s="31"/>
      <c r="C24" s="31"/>
      <c r="D24" s="31"/>
      <c r="E24" s="31"/>
      <c r="F24" s="31"/>
      <c r="G24" s="31"/>
      <c r="H24" s="31"/>
      <c r="I24" s="31"/>
      <c r="J24" s="31"/>
      <c r="K24" s="17"/>
    </row>
    <row r="25" spans="1:11" ht="13.5" customHeight="1" x14ac:dyDescent="0.35">
      <c r="A25" s="141" t="s">
        <v>34</v>
      </c>
      <c r="B25" s="141"/>
      <c r="C25" s="141"/>
      <c r="D25" s="141"/>
      <c r="E25" s="141"/>
      <c r="F25" s="141"/>
      <c r="G25" s="141"/>
      <c r="H25" s="141"/>
      <c r="I25" s="141"/>
      <c r="J25" s="26"/>
      <c r="K25" s="17"/>
    </row>
    <row r="26" spans="1:11" ht="13.5" customHeight="1" x14ac:dyDescent="0.35">
      <c r="A26" s="142" t="s">
        <v>35</v>
      </c>
      <c r="B26" s="142"/>
      <c r="C26" s="142"/>
      <c r="D26" s="142"/>
      <c r="E26" s="142"/>
      <c r="F26" s="142"/>
      <c r="G26" s="142"/>
      <c r="H26" s="142"/>
      <c r="I26" s="142"/>
      <c r="J26" s="142"/>
      <c r="K26" s="17"/>
    </row>
    <row r="27" spans="1:11" ht="13.5" customHeight="1" x14ac:dyDescent="0.35">
      <c r="A27" s="66" t="s">
        <v>179</v>
      </c>
      <c r="B27" s="67"/>
      <c r="C27" s="67"/>
      <c r="D27" s="67"/>
      <c r="E27" s="67"/>
      <c r="F27" s="67"/>
      <c r="G27" s="67"/>
      <c r="H27" s="67"/>
      <c r="I27" s="67"/>
      <c r="J27" s="67"/>
      <c r="K27" s="17"/>
    </row>
    <row r="28" spans="1:11" ht="13.5" customHeight="1" x14ac:dyDescent="0.35">
      <c r="A28" s="142" t="s">
        <v>180</v>
      </c>
      <c r="B28" s="142"/>
      <c r="C28" s="142"/>
      <c r="D28" s="142"/>
      <c r="E28" s="142"/>
      <c r="F28" s="142"/>
      <c r="G28" s="142"/>
      <c r="H28" s="142"/>
      <c r="I28" s="142"/>
      <c r="J28" s="142"/>
      <c r="K28" s="17"/>
    </row>
    <row r="29" spans="1:11" ht="14.65" customHeight="1" x14ac:dyDescent="0.35">
      <c r="A29" s="32"/>
      <c r="B29" s="17"/>
      <c r="C29" s="17"/>
      <c r="D29" s="17"/>
      <c r="E29" s="17"/>
      <c r="F29" s="17"/>
      <c r="G29" s="17"/>
      <c r="H29" s="17"/>
      <c r="I29" s="17"/>
      <c r="J29" s="17"/>
    </row>
    <row r="30" spans="1:11" ht="13.5" customHeight="1" x14ac:dyDescent="0.35">
      <c r="A30" s="148" t="s">
        <v>36</v>
      </c>
      <c r="B30" s="148"/>
      <c r="C30" s="148"/>
      <c r="D30" s="148"/>
      <c r="E30" s="148"/>
      <c r="F30" s="148"/>
      <c r="G30" s="148"/>
      <c r="H30" s="148"/>
      <c r="I30" s="148"/>
      <c r="J30" s="148"/>
    </row>
    <row r="31" spans="1:11" ht="13.5" customHeight="1" x14ac:dyDescent="0.35">
      <c r="A31" s="149" t="s">
        <v>96</v>
      </c>
      <c r="B31" s="149"/>
      <c r="C31" s="149"/>
      <c r="D31" s="149"/>
      <c r="E31" s="149"/>
      <c r="F31" s="149"/>
      <c r="G31" s="149"/>
      <c r="H31" s="149"/>
      <c r="I31" s="149"/>
      <c r="J31" s="149"/>
    </row>
    <row r="32" spans="1:11" ht="13.5" customHeight="1" x14ac:dyDescent="0.35">
      <c r="A32" s="145" t="s">
        <v>95</v>
      </c>
      <c r="B32" s="145"/>
      <c r="C32" s="145"/>
      <c r="D32" s="145"/>
      <c r="E32" s="145"/>
      <c r="F32" s="145"/>
      <c r="G32" s="145"/>
      <c r="H32" s="145"/>
      <c r="I32" s="145"/>
      <c r="J32" s="145"/>
    </row>
    <row r="33" spans="1:11" ht="13.5" customHeight="1" x14ac:dyDescent="0.35">
      <c r="A33" s="145" t="s">
        <v>39</v>
      </c>
      <c r="B33" s="145"/>
      <c r="C33" s="145"/>
      <c r="D33" s="145"/>
      <c r="E33" s="145"/>
      <c r="F33" s="145"/>
      <c r="G33" s="145"/>
      <c r="H33" s="145"/>
      <c r="I33" s="145"/>
      <c r="J33" s="145"/>
    </row>
    <row r="34" spans="1:11" x14ac:dyDescent="0.35">
      <c r="A34" s="146" t="s">
        <v>38</v>
      </c>
      <c r="B34" s="146"/>
      <c r="C34" s="146"/>
      <c r="D34" s="146"/>
      <c r="E34" s="146"/>
      <c r="F34" s="146"/>
      <c r="G34" s="146"/>
      <c r="H34" s="146"/>
      <c r="I34" s="146"/>
      <c r="J34" s="146"/>
    </row>
    <row r="35" spans="1:11" x14ac:dyDescent="0.35">
      <c r="A35" s="34" t="s">
        <v>37</v>
      </c>
      <c r="B35" s="35"/>
      <c r="C35" s="35"/>
      <c r="D35" s="35"/>
      <c r="E35" s="35"/>
      <c r="F35" s="35"/>
      <c r="G35" s="35"/>
      <c r="H35" s="35"/>
      <c r="I35" s="35"/>
      <c r="J35" s="35"/>
    </row>
    <row r="36" spans="1:11" ht="13.5" customHeight="1" x14ac:dyDescent="0.35">
      <c r="A36" s="27"/>
      <c r="B36" s="17"/>
      <c r="C36" s="17"/>
      <c r="D36" s="17"/>
      <c r="E36" s="17"/>
      <c r="F36" s="17"/>
      <c r="G36" s="17"/>
      <c r="H36" s="17"/>
      <c r="I36" s="17"/>
      <c r="J36" s="17"/>
    </row>
    <row r="37" spans="1:11" s="6" customFormat="1" x14ac:dyDescent="0.35">
      <c r="A37" s="147" t="s">
        <v>1</v>
      </c>
      <c r="B37" s="147"/>
      <c r="C37" s="147"/>
      <c r="D37" s="147"/>
      <c r="E37" s="147"/>
      <c r="F37" s="147"/>
      <c r="G37" s="147"/>
      <c r="H37" s="147"/>
      <c r="I37" s="147"/>
      <c r="J37" s="147"/>
    </row>
    <row r="38" spans="1:11" x14ac:dyDescent="0.35">
      <c r="A38" s="42" t="s">
        <v>40</v>
      </c>
      <c r="B38" s="42"/>
      <c r="C38" s="42"/>
      <c r="D38" s="42"/>
      <c r="E38" s="17"/>
      <c r="F38" s="17"/>
      <c r="G38" s="17"/>
      <c r="H38" s="17"/>
      <c r="I38" s="17"/>
      <c r="J38" s="17"/>
    </row>
    <row r="39" spans="1:11" x14ac:dyDescent="0.35">
      <c r="A39" s="36" t="s">
        <v>43</v>
      </c>
      <c r="K39" s="17"/>
    </row>
    <row r="40" spans="1:11" ht="13.5" customHeight="1" x14ac:dyDescent="0.35">
      <c r="K40" s="17"/>
    </row>
    <row r="41" spans="1:11" ht="13.5" customHeight="1" x14ac:dyDescent="0.35">
      <c r="K41" s="17"/>
    </row>
    <row r="42" spans="1:11" ht="13.5" customHeight="1" x14ac:dyDescent="0.35">
      <c r="K42" s="17"/>
    </row>
    <row r="43" spans="1:11" x14ac:dyDescent="0.35">
      <c r="K43" s="17"/>
    </row>
    <row r="44" spans="1:11" x14ac:dyDescent="0.35">
      <c r="K44" s="17"/>
    </row>
    <row r="45" spans="1:11" ht="13.5" customHeight="1" x14ac:dyDescent="0.35">
      <c r="K45" s="17"/>
    </row>
    <row r="46" spans="1:11" x14ac:dyDescent="0.35">
      <c r="K46" s="17"/>
    </row>
    <row r="47" spans="1:11" x14ac:dyDescent="0.35">
      <c r="K47" s="17"/>
    </row>
    <row r="48" spans="1:11" ht="13.5" customHeight="1" x14ac:dyDescent="0.35">
      <c r="K48" s="17"/>
    </row>
    <row r="49" spans="11:11" x14ac:dyDescent="0.35">
      <c r="K49" s="17"/>
    </row>
    <row r="50" spans="11:11" x14ac:dyDescent="0.35">
      <c r="K50" s="17"/>
    </row>
    <row r="51" spans="11:11" x14ac:dyDescent="0.35">
      <c r="K51" s="17"/>
    </row>
    <row r="52" spans="11:11" x14ac:dyDescent="0.35">
      <c r="K52" s="17"/>
    </row>
    <row r="53" spans="11:11" x14ac:dyDescent="0.35">
      <c r="K53" s="17"/>
    </row>
    <row r="54" spans="11:11" x14ac:dyDescent="0.35">
      <c r="K54" s="17"/>
    </row>
    <row r="55" spans="11:11" x14ac:dyDescent="0.35">
      <c r="K55" s="17"/>
    </row>
    <row r="56" spans="11:11" x14ac:dyDescent="0.35">
      <c r="K56" s="17"/>
    </row>
    <row r="57" spans="11:11" x14ac:dyDescent="0.35">
      <c r="K57" s="17"/>
    </row>
    <row r="58" spans="11:11" x14ac:dyDescent="0.35">
      <c r="K58" s="17"/>
    </row>
    <row r="59" spans="11:11" x14ac:dyDescent="0.35">
      <c r="K59" s="17"/>
    </row>
    <row r="60" spans="11:11" x14ac:dyDescent="0.35">
      <c r="K60" s="17"/>
    </row>
    <row r="61" spans="11:11" x14ac:dyDescent="0.35">
      <c r="K61" s="17"/>
    </row>
    <row r="62" spans="11:11" x14ac:dyDescent="0.35">
      <c r="K62" s="17"/>
    </row>
    <row r="63" spans="11:11" x14ac:dyDescent="0.35">
      <c r="K63" s="17"/>
    </row>
    <row r="64" spans="11:11" x14ac:dyDescent="0.35">
      <c r="K64" s="17"/>
    </row>
    <row r="65" spans="11:11" x14ac:dyDescent="0.35">
      <c r="K65" s="17"/>
    </row>
    <row r="66" spans="11:11" x14ac:dyDescent="0.35">
      <c r="K66" s="17"/>
    </row>
    <row r="67" spans="11:11" x14ac:dyDescent="0.35">
      <c r="K67" s="17"/>
    </row>
    <row r="68" spans="11:11" x14ac:dyDescent="0.35">
      <c r="K68" s="17"/>
    </row>
    <row r="69" spans="11:11" x14ac:dyDescent="0.35">
      <c r="K69" s="17"/>
    </row>
    <row r="70" spans="11:11" x14ac:dyDescent="0.35">
      <c r="K70" s="17"/>
    </row>
    <row r="71" spans="11:11" x14ac:dyDescent="0.35">
      <c r="K71" s="17"/>
    </row>
    <row r="72" spans="11:11" x14ac:dyDescent="0.35">
      <c r="K72" s="17"/>
    </row>
    <row r="73" spans="11:11" x14ac:dyDescent="0.35">
      <c r="K73" s="17"/>
    </row>
    <row r="74" spans="11:11" x14ac:dyDescent="0.35">
      <c r="K74" s="17"/>
    </row>
    <row r="75" spans="11:11" x14ac:dyDescent="0.35">
      <c r="K75" s="17"/>
    </row>
  </sheetData>
  <mergeCells count="21">
    <mergeCell ref="A28:J28"/>
    <mergeCell ref="A32:J32"/>
    <mergeCell ref="A33:J33"/>
    <mergeCell ref="A34:J34"/>
    <mergeCell ref="A37:J37"/>
    <mergeCell ref="A30:J30"/>
    <mergeCell ref="A31:J31"/>
    <mergeCell ref="A25:I25"/>
    <mergeCell ref="A26:J26"/>
    <mergeCell ref="A19:J19"/>
    <mergeCell ref="A20:J20"/>
    <mergeCell ref="A21:J21"/>
    <mergeCell ref="A22:J22"/>
    <mergeCell ref="A14:I14"/>
    <mergeCell ref="A9:J9"/>
    <mergeCell ref="A11:I11"/>
    <mergeCell ref="A4:J4"/>
    <mergeCell ref="A5:I5"/>
    <mergeCell ref="A6:J6"/>
    <mergeCell ref="A7:J7"/>
    <mergeCell ref="A8:J8"/>
  </mergeCells>
  <hyperlinks>
    <hyperlink ref="A38" r:id="rId1" display="Intelligenceteam@hfea.gov.uk" xr:uid="{B276B29F-8A7F-44EF-9881-7251FD308FF8}"/>
    <hyperlink ref="A35" r:id="rId2" xr:uid="{495DDC79-B0C3-47A8-A3B2-68B25F3A0B90}"/>
    <hyperlink ref="A34:J34" r:id="rId3" display="Our anonymised register information" xr:uid="{C89F4264-9171-4496-B460-866263F86D58}"/>
    <hyperlink ref="A33:J33" r:id="rId4" display="Other publications using HFEA data" xr:uid="{E11B1AD8-E0BA-4382-BBC9-2456F6067662}"/>
    <hyperlink ref="A32:J32" r:id="rId5" display="Our Fertility treatment 2017: trends and figures publication" xr:uid="{1E9395CD-A5E3-453C-9B83-6FF821758C56}"/>
    <hyperlink ref="A39" r:id="rId6" display="For information on accessing data for the purpose of research contact: register.research@hfea.gov.uk" xr:uid="{19D1C3AE-A69A-4D72-B0B5-E80C01E4938C}"/>
    <hyperlink ref="A1" location="'Table of contents'!A1" display="Table of contents" xr:uid="{4720107B-CE0C-41CC-AFBE-AD2F728C9EE2}"/>
    <hyperlink ref="A12" r:id="rId7" xr:uid="{28110CC5-6B02-452A-97FC-14A4B9E9B5BF}"/>
    <hyperlink ref="A31:J31" r:id="rId8" location=":~:text=Birth%20rates%20from%20IVF%20have,HFEA%20was%20established%20in%201991." display="Our most recent annual report Fertility treatment 2018: trends and figures" xr:uid="{8C0B974C-F5EA-4434-B394-98C8AB0A423E}"/>
  </hyperlinks>
  <pageMargins left="0.7" right="0.7" top="0.75" bottom="0.75" header="0.3" footer="0.3"/>
  <pageSetup paperSize="9" orientation="portrait" horizontalDpi="300" verticalDpi="300"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84117-B689-463C-9492-4C6821E70117}">
  <dimension ref="A1:B26"/>
  <sheetViews>
    <sheetView workbookViewId="0">
      <selection activeCell="A2" sqref="A2:B2"/>
    </sheetView>
  </sheetViews>
  <sheetFormatPr defaultRowHeight="13.5" x14ac:dyDescent="0.35"/>
  <cols>
    <col min="1" max="1" width="38.625" style="3" customWidth="1"/>
    <col min="2" max="2" width="107.625" style="3" bestFit="1" customWidth="1"/>
    <col min="3" max="16384" width="9" style="2"/>
  </cols>
  <sheetData>
    <row r="1" spans="1:2" x14ac:dyDescent="0.35">
      <c r="A1" s="45" t="s">
        <v>91</v>
      </c>
    </row>
    <row r="2" spans="1:2" ht="13.9" x14ac:dyDescent="0.4">
      <c r="A2" s="150" t="s">
        <v>47</v>
      </c>
      <c r="B2" s="151"/>
    </row>
    <row r="3" spans="1:2" ht="13.9" x14ac:dyDescent="0.4">
      <c r="A3" s="41" t="s">
        <v>48</v>
      </c>
      <c r="B3" s="41" t="s">
        <v>49</v>
      </c>
    </row>
    <row r="4" spans="1:2" x14ac:dyDescent="0.35">
      <c r="A4" s="43" t="s">
        <v>12</v>
      </c>
      <c r="B4" s="48" t="s">
        <v>50</v>
      </c>
    </row>
    <row r="5" spans="1:2" x14ac:dyDescent="0.35">
      <c r="A5" s="43" t="s">
        <v>13</v>
      </c>
      <c r="B5" s="48" t="s">
        <v>51</v>
      </c>
    </row>
    <row r="6" spans="1:2" x14ac:dyDescent="0.35">
      <c r="A6" s="43" t="s">
        <v>10</v>
      </c>
      <c r="B6" s="48" t="s">
        <v>52</v>
      </c>
    </row>
    <row r="7" spans="1:2" x14ac:dyDescent="0.35">
      <c r="A7" s="43" t="s">
        <v>11</v>
      </c>
      <c r="B7" s="48" t="s">
        <v>53</v>
      </c>
    </row>
    <row r="8" spans="1:2" x14ac:dyDescent="0.35">
      <c r="A8" s="43" t="s">
        <v>54</v>
      </c>
      <c r="B8" s="48" t="s">
        <v>55</v>
      </c>
    </row>
    <row r="9" spans="1:2" x14ac:dyDescent="0.35">
      <c r="A9" s="43" t="s">
        <v>56</v>
      </c>
      <c r="B9" s="48" t="s">
        <v>57</v>
      </c>
    </row>
    <row r="10" spans="1:2" x14ac:dyDescent="0.35">
      <c r="A10" s="43" t="s">
        <v>58</v>
      </c>
      <c r="B10" s="48" t="s">
        <v>59</v>
      </c>
    </row>
    <row r="11" spans="1:2" x14ac:dyDescent="0.35">
      <c r="A11" s="43" t="s">
        <v>2</v>
      </c>
      <c r="B11" s="48" t="s">
        <v>60</v>
      </c>
    </row>
    <row r="12" spans="1:2" x14ac:dyDescent="0.35">
      <c r="A12" s="43" t="s">
        <v>61</v>
      </c>
      <c r="B12" s="48" t="s">
        <v>62</v>
      </c>
    </row>
    <row r="13" spans="1:2" ht="27" x14ac:dyDescent="0.35">
      <c r="A13" s="43" t="s">
        <v>63</v>
      </c>
      <c r="B13" s="48" t="s">
        <v>64</v>
      </c>
    </row>
    <row r="14" spans="1:2" x14ac:dyDescent="0.35">
      <c r="A14" s="43" t="s">
        <v>65</v>
      </c>
      <c r="B14" s="48" t="s">
        <v>66</v>
      </c>
    </row>
    <row r="15" spans="1:2" ht="27" x14ac:dyDescent="0.35">
      <c r="A15" s="43" t="s">
        <v>67</v>
      </c>
      <c r="B15" s="48" t="s">
        <v>68</v>
      </c>
    </row>
    <row r="16" spans="1:2" ht="27" x14ac:dyDescent="0.35">
      <c r="A16" s="43" t="s">
        <v>69</v>
      </c>
      <c r="B16" s="48" t="s">
        <v>70</v>
      </c>
    </row>
    <row r="17" spans="1:2" x14ac:dyDescent="0.35">
      <c r="A17" s="43" t="s">
        <v>71</v>
      </c>
      <c r="B17" s="48" t="s">
        <v>72</v>
      </c>
    </row>
    <row r="18" spans="1:2" ht="27" x14ac:dyDescent="0.35">
      <c r="A18" s="43" t="s">
        <v>16</v>
      </c>
      <c r="B18" s="48" t="s">
        <v>73</v>
      </c>
    </row>
    <row r="19" spans="1:2" x14ac:dyDescent="0.35">
      <c r="A19" s="43" t="s">
        <v>15</v>
      </c>
      <c r="B19" s="48" t="s">
        <v>74</v>
      </c>
    </row>
    <row r="20" spans="1:2" x14ac:dyDescent="0.35">
      <c r="A20" s="43" t="s">
        <v>75</v>
      </c>
      <c r="B20" s="48" t="s">
        <v>76</v>
      </c>
    </row>
    <row r="21" spans="1:2" ht="27" x14ac:dyDescent="0.35">
      <c r="A21" s="43" t="s">
        <v>77</v>
      </c>
      <c r="B21" s="48" t="s">
        <v>78</v>
      </c>
    </row>
    <row r="22" spans="1:2" x14ac:dyDescent="0.35">
      <c r="A22" s="43" t="s">
        <v>79</v>
      </c>
      <c r="B22" s="48" t="s">
        <v>80</v>
      </c>
    </row>
    <row r="23" spans="1:2" x14ac:dyDescent="0.35">
      <c r="A23" s="43" t="s">
        <v>81</v>
      </c>
      <c r="B23" s="48" t="s">
        <v>82</v>
      </c>
    </row>
    <row r="24" spans="1:2" x14ac:dyDescent="0.35">
      <c r="A24" s="43" t="s">
        <v>83</v>
      </c>
      <c r="B24" s="48" t="s">
        <v>84</v>
      </c>
    </row>
    <row r="25" spans="1:2" x14ac:dyDescent="0.35">
      <c r="A25" s="43" t="s">
        <v>85</v>
      </c>
      <c r="B25" s="48" t="s">
        <v>86</v>
      </c>
    </row>
    <row r="26" spans="1:2" x14ac:dyDescent="0.35">
      <c r="A26" s="43" t="s">
        <v>87</v>
      </c>
      <c r="B26" s="48" t="s">
        <v>88</v>
      </c>
    </row>
  </sheetData>
  <mergeCells count="1">
    <mergeCell ref="A2:B2"/>
  </mergeCells>
  <hyperlinks>
    <hyperlink ref="A1" location="'Table of contents'!A1" display="Table of contents" xr:uid="{3A72C04D-1591-43B7-8EA4-CF633F6270DC}"/>
  </hyperlink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C466E-52DD-47DB-B2CB-EA4C7DDFD204}">
  <dimension ref="A1:R25"/>
  <sheetViews>
    <sheetView zoomScaleNormal="100" workbookViewId="0"/>
  </sheetViews>
  <sheetFormatPr defaultRowHeight="11.65" x14ac:dyDescent="0.35"/>
  <cols>
    <col min="1" max="1" width="5.875" style="76" customWidth="1"/>
    <col min="2" max="2" width="9.125" style="76" customWidth="1"/>
    <col min="3" max="3" width="7.5" style="76" customWidth="1"/>
    <col min="4" max="4" width="11" style="76" customWidth="1"/>
    <col min="5" max="5" width="10.125" style="76" customWidth="1"/>
    <col min="6" max="6" width="9.25" style="76" customWidth="1"/>
    <col min="7" max="7" width="8.25" style="76" customWidth="1"/>
    <col min="8" max="8" width="11.25" style="76" customWidth="1"/>
    <col min="9" max="9" width="11.125" style="76" customWidth="1"/>
    <col min="10" max="10" width="8.375" style="76" customWidth="1"/>
    <col min="11" max="11" width="7.625" style="76" customWidth="1"/>
    <col min="12" max="12" width="10.5" style="76" customWidth="1"/>
    <col min="13" max="13" width="11.5" style="76" customWidth="1"/>
    <col min="14" max="14" width="10.125" style="76" bestFit="1" customWidth="1"/>
    <col min="15" max="15" width="11.875" style="76" bestFit="1" customWidth="1"/>
    <col min="16" max="16" width="8.625" style="76" bestFit="1" customWidth="1"/>
    <col min="17" max="16384" width="9" style="76"/>
  </cols>
  <sheetData>
    <row r="1" spans="1:18" ht="13.5" x14ac:dyDescent="0.35">
      <c r="A1" s="104" t="s">
        <v>91</v>
      </c>
    </row>
    <row r="3" spans="1:18" ht="16.149999999999999" customHeight="1" x14ac:dyDescent="0.35">
      <c r="A3" s="52" t="s">
        <v>107</v>
      </c>
    </row>
    <row r="4" spans="1:18" ht="13.15" customHeight="1" x14ac:dyDescent="0.35">
      <c r="A4" s="152" t="s">
        <v>3</v>
      </c>
      <c r="B4" s="154" t="s">
        <v>106</v>
      </c>
      <c r="C4" s="155"/>
      <c r="D4" s="155"/>
      <c r="E4" s="155"/>
      <c r="F4" s="154" t="s">
        <v>105</v>
      </c>
      <c r="G4" s="155"/>
      <c r="H4" s="155"/>
      <c r="I4" s="155"/>
      <c r="J4" s="154" t="s">
        <v>104</v>
      </c>
      <c r="K4" s="155"/>
      <c r="L4" s="155"/>
      <c r="M4" s="155"/>
      <c r="N4" s="156" t="s">
        <v>185</v>
      </c>
      <c r="O4" s="157"/>
      <c r="P4" s="157"/>
    </row>
    <row r="5" spans="1:18" ht="14.65" customHeight="1" x14ac:dyDescent="0.35">
      <c r="A5" s="153"/>
      <c r="B5" s="51" t="s">
        <v>103</v>
      </c>
      <c r="C5" s="51" t="s">
        <v>102</v>
      </c>
      <c r="D5" s="51" t="s">
        <v>101</v>
      </c>
      <c r="E5" s="51" t="s">
        <v>100</v>
      </c>
      <c r="F5" s="51" t="s">
        <v>103</v>
      </c>
      <c r="G5" s="51" t="s">
        <v>102</v>
      </c>
      <c r="H5" s="51" t="s">
        <v>101</v>
      </c>
      <c r="I5" s="51" t="s">
        <v>100</v>
      </c>
      <c r="J5" s="51" t="s">
        <v>103</v>
      </c>
      <c r="K5" s="51" t="s">
        <v>102</v>
      </c>
      <c r="L5" s="51" t="s">
        <v>101</v>
      </c>
      <c r="M5" s="51" t="s">
        <v>100</v>
      </c>
      <c r="N5" s="127" t="s">
        <v>106</v>
      </c>
      <c r="O5" s="51" t="s">
        <v>105</v>
      </c>
      <c r="P5" s="51" t="s">
        <v>104</v>
      </c>
    </row>
    <row r="6" spans="1:18" x14ac:dyDescent="0.35">
      <c r="A6" s="119">
        <v>2018</v>
      </c>
      <c r="B6" s="80">
        <v>64939</v>
      </c>
      <c r="C6" s="80">
        <v>2036</v>
      </c>
      <c r="D6" s="84">
        <v>0.96960059723777525</v>
      </c>
      <c r="E6" s="84">
        <v>3.0399402762224709E-2</v>
      </c>
      <c r="F6" s="80">
        <v>2151</v>
      </c>
      <c r="G6" s="80">
        <v>2599</v>
      </c>
      <c r="H6" s="84">
        <v>0.45284210526315788</v>
      </c>
      <c r="I6" s="84">
        <v>0.54715789473684207</v>
      </c>
      <c r="J6" s="80">
        <v>1352</v>
      </c>
      <c r="K6" s="80">
        <v>1016</v>
      </c>
      <c r="L6" s="84">
        <v>0.57094594594594594</v>
      </c>
      <c r="M6" s="84">
        <v>0.42905405405405406</v>
      </c>
      <c r="N6" s="80">
        <v>66975</v>
      </c>
      <c r="O6" s="80">
        <v>4750</v>
      </c>
      <c r="P6" s="80">
        <v>2368</v>
      </c>
      <c r="Q6" s="125"/>
      <c r="R6" s="126"/>
    </row>
    <row r="7" spans="1:18" x14ac:dyDescent="0.35">
      <c r="A7" s="119">
        <v>2017</v>
      </c>
      <c r="B7" s="80">
        <v>66027</v>
      </c>
      <c r="C7" s="80">
        <v>2144</v>
      </c>
      <c r="D7" s="84">
        <v>0.96854967654867907</v>
      </c>
      <c r="E7" s="84">
        <v>3.1450323451320941E-2</v>
      </c>
      <c r="F7" s="80">
        <v>2003</v>
      </c>
      <c r="G7" s="80">
        <v>2488</v>
      </c>
      <c r="H7" s="84">
        <v>0.44600311734580272</v>
      </c>
      <c r="I7" s="84">
        <v>0.55399688265419733</v>
      </c>
      <c r="J7" s="80">
        <v>1285</v>
      </c>
      <c r="K7" s="80">
        <v>984</v>
      </c>
      <c r="L7" s="84">
        <v>0.56632877919788449</v>
      </c>
      <c r="M7" s="84">
        <v>0.43367122080211545</v>
      </c>
      <c r="N7" s="80">
        <v>68171</v>
      </c>
      <c r="O7" s="80">
        <v>4491</v>
      </c>
      <c r="P7" s="80">
        <v>2269</v>
      </c>
    </row>
    <row r="8" spans="1:18" x14ac:dyDescent="0.35">
      <c r="A8" s="119">
        <v>2016</v>
      </c>
      <c r="B8" s="80">
        <v>64895</v>
      </c>
      <c r="C8" s="80">
        <v>2250</v>
      </c>
      <c r="D8" s="84">
        <v>0.9664904311564525</v>
      </c>
      <c r="E8" s="84">
        <v>3.3509568843547548E-2</v>
      </c>
      <c r="F8" s="80">
        <v>1685</v>
      </c>
      <c r="G8" s="80">
        <v>2279</v>
      </c>
      <c r="H8" s="84">
        <v>0.42507568113017152</v>
      </c>
      <c r="I8" s="84">
        <v>0.57492431886982842</v>
      </c>
      <c r="J8" s="80">
        <v>1257</v>
      </c>
      <c r="K8" s="80">
        <v>927</v>
      </c>
      <c r="L8" s="84">
        <v>0.5755494505494505</v>
      </c>
      <c r="M8" s="84">
        <v>0.42445054945054944</v>
      </c>
      <c r="N8" s="80">
        <v>67145</v>
      </c>
      <c r="O8" s="80">
        <v>3964</v>
      </c>
      <c r="P8" s="80">
        <v>2184</v>
      </c>
    </row>
    <row r="9" spans="1:18" x14ac:dyDescent="0.35">
      <c r="A9" s="119">
        <v>2015</v>
      </c>
      <c r="B9" s="80">
        <v>62658</v>
      </c>
      <c r="C9" s="80">
        <v>2095</v>
      </c>
      <c r="D9" s="84">
        <v>0.96764628665853325</v>
      </c>
      <c r="E9" s="84">
        <v>3.2353713341466805E-2</v>
      </c>
      <c r="F9" s="80">
        <v>1423</v>
      </c>
      <c r="G9" s="80">
        <v>2029</v>
      </c>
      <c r="H9" s="84">
        <v>0.41222479721900346</v>
      </c>
      <c r="I9" s="84">
        <v>0.58777520278099649</v>
      </c>
      <c r="J9" s="80">
        <v>1042</v>
      </c>
      <c r="K9" s="80">
        <v>848</v>
      </c>
      <c r="L9" s="84">
        <v>0.55132275132275133</v>
      </c>
      <c r="M9" s="84">
        <v>0.44867724867724867</v>
      </c>
      <c r="N9" s="80">
        <v>64753</v>
      </c>
      <c r="O9" s="80">
        <v>3452</v>
      </c>
      <c r="P9" s="80">
        <v>1890</v>
      </c>
    </row>
    <row r="10" spans="1:18" x14ac:dyDescent="0.35">
      <c r="A10" s="119">
        <v>2014</v>
      </c>
      <c r="B10" s="80">
        <v>61078</v>
      </c>
      <c r="C10" s="80">
        <v>2015</v>
      </c>
      <c r="D10" s="84">
        <v>0.96806301808441508</v>
      </c>
      <c r="E10" s="84">
        <v>3.193698191558493E-2</v>
      </c>
      <c r="F10" s="80">
        <v>1296</v>
      </c>
      <c r="G10" s="80">
        <v>1824</v>
      </c>
      <c r="H10" s="84">
        <v>0.41538461538461541</v>
      </c>
      <c r="I10" s="84">
        <v>0.58461538461538465</v>
      </c>
      <c r="J10" s="80">
        <v>947</v>
      </c>
      <c r="K10" s="80">
        <v>866</v>
      </c>
      <c r="L10" s="84">
        <v>0.52233866519580807</v>
      </c>
      <c r="M10" s="84">
        <v>0.47766133480419193</v>
      </c>
      <c r="N10" s="80">
        <v>63093</v>
      </c>
      <c r="O10" s="80">
        <v>3120</v>
      </c>
      <c r="P10" s="80">
        <v>1813</v>
      </c>
    </row>
    <row r="11" spans="1:18" x14ac:dyDescent="0.35">
      <c r="A11" s="119">
        <v>2013</v>
      </c>
      <c r="B11" s="80">
        <v>59593</v>
      </c>
      <c r="C11" s="80">
        <v>2163</v>
      </c>
      <c r="D11" s="84">
        <v>0.96497506315175852</v>
      </c>
      <c r="E11" s="84">
        <v>3.502493684824147E-2</v>
      </c>
      <c r="F11" s="80">
        <v>1066</v>
      </c>
      <c r="G11" s="80">
        <v>1525</v>
      </c>
      <c r="H11" s="84">
        <v>0.41142416055576997</v>
      </c>
      <c r="I11" s="84">
        <v>0.58857583944422998</v>
      </c>
      <c r="J11" s="80">
        <v>969</v>
      </c>
      <c r="K11" s="80">
        <v>954</v>
      </c>
      <c r="L11" s="84">
        <v>0.50390015600624027</v>
      </c>
      <c r="M11" s="84">
        <v>0.49609984399375973</v>
      </c>
      <c r="N11" s="80">
        <v>61756</v>
      </c>
      <c r="O11" s="80">
        <v>2591</v>
      </c>
      <c r="P11" s="80">
        <v>1923</v>
      </c>
    </row>
    <row r="12" spans="1:18" x14ac:dyDescent="0.35">
      <c r="A12" s="119">
        <v>2012</v>
      </c>
      <c r="B12" s="80">
        <v>58286</v>
      </c>
      <c r="C12" s="80">
        <v>2096</v>
      </c>
      <c r="D12" s="84">
        <v>0.96528766851048331</v>
      </c>
      <c r="E12" s="84">
        <v>3.4712331489516746E-2</v>
      </c>
      <c r="F12" s="80">
        <v>926</v>
      </c>
      <c r="G12" s="80">
        <v>1480</v>
      </c>
      <c r="H12" s="84">
        <v>0.3848711554447215</v>
      </c>
      <c r="I12" s="84">
        <v>0.6151288445552785</v>
      </c>
      <c r="J12" s="80">
        <v>869</v>
      </c>
      <c r="K12" s="80">
        <v>902</v>
      </c>
      <c r="L12" s="84">
        <v>0.49068322981366458</v>
      </c>
      <c r="M12" s="84">
        <v>0.50931677018633537</v>
      </c>
      <c r="N12" s="80">
        <v>60382</v>
      </c>
      <c r="O12" s="80">
        <v>2406</v>
      </c>
      <c r="P12" s="80">
        <v>1771</v>
      </c>
    </row>
    <row r="13" spans="1:18" x14ac:dyDescent="0.35">
      <c r="A13" s="119">
        <v>2011</v>
      </c>
      <c r="B13" s="80">
        <v>58831</v>
      </c>
      <c r="C13" s="80">
        <v>1989</v>
      </c>
      <c r="D13" s="84">
        <v>0.967296941795462</v>
      </c>
      <c r="E13" s="84">
        <v>3.2703058204537984E-2</v>
      </c>
      <c r="F13" s="80">
        <v>774</v>
      </c>
      <c r="G13" s="80">
        <v>1298</v>
      </c>
      <c r="H13" s="84">
        <v>0.37355212355212353</v>
      </c>
      <c r="I13" s="84">
        <v>0.62644787644787647</v>
      </c>
      <c r="J13" s="80">
        <v>766</v>
      </c>
      <c r="K13" s="80">
        <v>820</v>
      </c>
      <c r="L13" s="84">
        <v>0.48297604035308955</v>
      </c>
      <c r="M13" s="84">
        <v>0.5170239596469105</v>
      </c>
      <c r="N13" s="80">
        <v>60820</v>
      </c>
      <c r="O13" s="80">
        <v>2072</v>
      </c>
      <c r="P13" s="80">
        <v>1586</v>
      </c>
    </row>
    <row r="14" spans="1:18" x14ac:dyDescent="0.35">
      <c r="A14" s="119">
        <v>2010</v>
      </c>
      <c r="B14" s="80">
        <v>56553</v>
      </c>
      <c r="C14" s="80">
        <v>2076</v>
      </c>
      <c r="D14" s="84">
        <v>0.96459090211328868</v>
      </c>
      <c r="E14" s="84">
        <v>3.5409097886711358E-2</v>
      </c>
      <c r="F14" s="80">
        <v>568</v>
      </c>
      <c r="G14" s="80">
        <v>1068</v>
      </c>
      <c r="H14" s="84">
        <v>0.3471882640586797</v>
      </c>
      <c r="I14" s="84">
        <v>0.65281173594132025</v>
      </c>
      <c r="J14" s="80">
        <v>708</v>
      </c>
      <c r="K14" s="80">
        <v>801</v>
      </c>
      <c r="L14" s="84">
        <v>0.46918489065606361</v>
      </c>
      <c r="M14" s="84">
        <v>0.53081510934393639</v>
      </c>
      <c r="N14" s="80">
        <v>58629</v>
      </c>
      <c r="O14" s="80">
        <v>1636</v>
      </c>
      <c r="P14" s="80">
        <v>1509</v>
      </c>
    </row>
    <row r="15" spans="1:18" x14ac:dyDescent="0.35">
      <c r="A15" s="119">
        <v>2009</v>
      </c>
      <c r="B15" s="80">
        <v>53415</v>
      </c>
      <c r="C15" s="80">
        <v>2224</v>
      </c>
      <c r="D15" s="84">
        <v>0.96002803788709357</v>
      </c>
      <c r="E15" s="84">
        <v>3.9971962112906413E-2</v>
      </c>
      <c r="F15" s="80">
        <v>471</v>
      </c>
      <c r="G15" s="80">
        <v>971</v>
      </c>
      <c r="H15" s="84">
        <v>0.32662968099861306</v>
      </c>
      <c r="I15" s="84">
        <v>0.673370319001387</v>
      </c>
      <c r="J15" s="80">
        <v>564</v>
      </c>
      <c r="K15" s="80">
        <v>702</v>
      </c>
      <c r="L15" s="84">
        <v>0.44549763033175355</v>
      </c>
      <c r="M15" s="84">
        <v>0.5545023696682464</v>
      </c>
      <c r="N15" s="80">
        <v>55639</v>
      </c>
      <c r="O15" s="80">
        <v>1442</v>
      </c>
      <c r="P15" s="80">
        <v>1266</v>
      </c>
    </row>
    <row r="16" spans="1:18" x14ac:dyDescent="0.35">
      <c r="A16" s="119">
        <v>2008</v>
      </c>
      <c r="B16" s="80">
        <v>49736</v>
      </c>
      <c r="C16" s="80">
        <v>2362</v>
      </c>
      <c r="D16" s="84">
        <v>0.95466236707743102</v>
      </c>
      <c r="E16" s="84">
        <v>4.5337632922569003E-2</v>
      </c>
      <c r="F16" s="80">
        <v>320</v>
      </c>
      <c r="G16" s="80">
        <v>875</v>
      </c>
      <c r="H16" s="84">
        <v>0.26778242677824265</v>
      </c>
      <c r="I16" s="84">
        <v>0.73221757322175729</v>
      </c>
      <c r="J16" s="80">
        <v>531</v>
      </c>
      <c r="K16" s="80">
        <v>752</v>
      </c>
      <c r="L16" s="84">
        <v>0.41387373343725642</v>
      </c>
      <c r="M16" s="84">
        <v>0.58612626656274358</v>
      </c>
      <c r="N16" s="80">
        <v>52098</v>
      </c>
      <c r="O16" s="80">
        <v>1195</v>
      </c>
      <c r="P16" s="80">
        <v>1283</v>
      </c>
    </row>
    <row r="17" spans="1:16" x14ac:dyDescent="0.35">
      <c r="A17" s="119">
        <v>2007</v>
      </c>
      <c r="B17" s="80">
        <v>46159</v>
      </c>
      <c r="C17" s="80">
        <v>2494</v>
      </c>
      <c r="D17" s="84">
        <v>0.94873902945347666</v>
      </c>
      <c r="E17" s="84">
        <v>5.1260970546523336E-2</v>
      </c>
      <c r="F17" s="80">
        <v>249</v>
      </c>
      <c r="G17" s="80">
        <v>693</v>
      </c>
      <c r="H17" s="84">
        <v>0.2643312101910828</v>
      </c>
      <c r="I17" s="84">
        <v>0.73566878980891715</v>
      </c>
      <c r="J17" s="80">
        <v>354</v>
      </c>
      <c r="K17" s="80">
        <v>708</v>
      </c>
      <c r="L17" s="84">
        <v>0.33333333333333331</v>
      </c>
      <c r="M17" s="84">
        <v>0.66666666666666663</v>
      </c>
      <c r="N17" s="80">
        <v>48653</v>
      </c>
      <c r="O17" s="80">
        <v>942</v>
      </c>
      <c r="P17" s="80">
        <v>1062</v>
      </c>
    </row>
    <row r="18" spans="1:16" x14ac:dyDescent="0.35">
      <c r="A18" s="119">
        <v>2006</v>
      </c>
      <c r="B18" s="80">
        <v>43719</v>
      </c>
      <c r="C18" s="80">
        <v>2629</v>
      </c>
      <c r="D18" s="84">
        <v>0.94327694830413389</v>
      </c>
      <c r="E18" s="84">
        <v>5.6723051695866056E-2</v>
      </c>
      <c r="F18" s="80">
        <v>191</v>
      </c>
      <c r="G18" s="80">
        <v>857</v>
      </c>
      <c r="H18" s="84">
        <v>0.18225190839694658</v>
      </c>
      <c r="I18" s="84">
        <v>0.8177480916030534</v>
      </c>
      <c r="J18" s="80">
        <v>507</v>
      </c>
      <c r="K18" s="80">
        <v>754</v>
      </c>
      <c r="L18" s="84">
        <v>0.40206185567010311</v>
      </c>
      <c r="M18" s="84">
        <v>0.59793814432989689</v>
      </c>
      <c r="N18" s="80">
        <v>46348</v>
      </c>
      <c r="O18" s="80">
        <v>1048</v>
      </c>
      <c r="P18" s="80">
        <v>1261</v>
      </c>
    </row>
    <row r="19" spans="1:16" x14ac:dyDescent="0.35">
      <c r="A19" s="119">
        <v>2005</v>
      </c>
      <c r="B19" s="80">
        <v>41009</v>
      </c>
      <c r="C19" s="80">
        <v>3983</v>
      </c>
      <c r="D19" s="84">
        <v>0.91147315078236135</v>
      </c>
      <c r="E19" s="84">
        <v>8.852684921763869E-2</v>
      </c>
      <c r="F19" s="80">
        <v>148</v>
      </c>
      <c r="G19" s="80">
        <v>865</v>
      </c>
      <c r="H19" s="84">
        <v>0.14610069101678183</v>
      </c>
      <c r="I19" s="84">
        <v>0.8538993089832182</v>
      </c>
      <c r="J19" s="80">
        <v>464</v>
      </c>
      <c r="K19" s="80">
        <v>990</v>
      </c>
      <c r="L19" s="84">
        <v>0.31911966987620355</v>
      </c>
      <c r="M19" s="84">
        <v>0.68088033012379645</v>
      </c>
      <c r="N19" s="80">
        <v>44992</v>
      </c>
      <c r="O19" s="80">
        <v>1013</v>
      </c>
      <c r="P19" s="80">
        <v>1454</v>
      </c>
    </row>
    <row r="20" spans="1:16" x14ac:dyDescent="0.35">
      <c r="A20" s="119">
        <v>2004</v>
      </c>
      <c r="B20" s="80">
        <v>39087</v>
      </c>
      <c r="C20" s="80">
        <v>4670</v>
      </c>
      <c r="D20" s="84">
        <v>0.89327421898210568</v>
      </c>
      <c r="E20" s="84">
        <v>0.10672578101789428</v>
      </c>
      <c r="F20" s="80">
        <v>92</v>
      </c>
      <c r="G20" s="80">
        <v>929</v>
      </c>
      <c r="H20" s="84">
        <v>9.0107737512242894E-2</v>
      </c>
      <c r="I20" s="84">
        <v>0.90989226248775712</v>
      </c>
      <c r="J20" s="80">
        <v>412</v>
      </c>
      <c r="K20" s="80">
        <v>1176</v>
      </c>
      <c r="L20" s="84">
        <v>0.25944584382871538</v>
      </c>
      <c r="M20" s="84">
        <v>0.74055415617128462</v>
      </c>
      <c r="N20" s="80">
        <v>43757</v>
      </c>
      <c r="O20" s="80">
        <v>1021</v>
      </c>
      <c r="P20" s="80">
        <v>1588</v>
      </c>
    </row>
    <row r="21" spans="1:16" x14ac:dyDescent="0.35">
      <c r="A21" s="119">
        <v>2003</v>
      </c>
      <c r="B21" s="80">
        <v>36090</v>
      </c>
      <c r="C21" s="80">
        <v>5061</v>
      </c>
      <c r="D21" s="84">
        <v>0.87701392432747682</v>
      </c>
      <c r="E21" s="84">
        <v>0.12298607567252315</v>
      </c>
      <c r="F21" s="80">
        <v>80</v>
      </c>
      <c r="G21" s="80">
        <v>708</v>
      </c>
      <c r="H21" s="84">
        <v>0.10152284263959391</v>
      </c>
      <c r="I21" s="84">
        <v>0.89847715736040612</v>
      </c>
      <c r="J21" s="80">
        <v>387</v>
      </c>
      <c r="K21" s="80">
        <v>1278</v>
      </c>
      <c r="L21" s="84">
        <v>0.23243243243243245</v>
      </c>
      <c r="M21" s="84">
        <v>0.76756756756756761</v>
      </c>
      <c r="N21" s="80">
        <v>41151</v>
      </c>
      <c r="O21" s="80">
        <v>788</v>
      </c>
      <c r="P21" s="80">
        <v>1665</v>
      </c>
    </row>
    <row r="22" spans="1:16" x14ac:dyDescent="0.35">
      <c r="A22" s="119">
        <v>2002</v>
      </c>
      <c r="B22" s="80">
        <v>35456</v>
      </c>
      <c r="C22" s="80">
        <v>5035</v>
      </c>
      <c r="D22" s="84">
        <v>0.87565137931886095</v>
      </c>
      <c r="E22" s="84">
        <v>0.12434862068113901</v>
      </c>
      <c r="F22" s="80">
        <v>82</v>
      </c>
      <c r="G22" s="80">
        <v>655</v>
      </c>
      <c r="H22" s="84">
        <v>0.1112618724559023</v>
      </c>
      <c r="I22" s="84">
        <v>0.88873812754409764</v>
      </c>
      <c r="J22" s="80">
        <v>357</v>
      </c>
      <c r="K22" s="80">
        <v>1068</v>
      </c>
      <c r="L22" s="84">
        <v>0.25052631578947371</v>
      </c>
      <c r="M22" s="84">
        <v>0.74947368421052629</v>
      </c>
      <c r="N22" s="80">
        <v>40491</v>
      </c>
      <c r="O22" s="80">
        <v>737</v>
      </c>
      <c r="P22" s="80">
        <v>1425</v>
      </c>
    </row>
    <row r="23" spans="1:16" x14ac:dyDescent="0.35">
      <c r="A23" s="119">
        <v>2001</v>
      </c>
      <c r="B23" s="80">
        <v>33223</v>
      </c>
      <c r="C23" s="80">
        <v>5122</v>
      </c>
      <c r="D23" s="84">
        <v>0.86642326248533053</v>
      </c>
      <c r="E23" s="84">
        <v>0.13357673751466945</v>
      </c>
      <c r="F23" s="80">
        <v>43</v>
      </c>
      <c r="G23" s="80">
        <v>582</v>
      </c>
      <c r="H23" s="84">
        <v>6.88E-2</v>
      </c>
      <c r="I23" s="84">
        <v>0.93120000000000003</v>
      </c>
      <c r="J23" s="80">
        <v>478</v>
      </c>
      <c r="K23" s="80">
        <v>1020</v>
      </c>
      <c r="L23" s="84">
        <v>0.31909212283044058</v>
      </c>
      <c r="M23" s="84">
        <v>0.68090787716955936</v>
      </c>
      <c r="N23" s="80">
        <v>38345</v>
      </c>
      <c r="O23" s="80">
        <v>625</v>
      </c>
      <c r="P23" s="80">
        <v>1498</v>
      </c>
    </row>
    <row r="24" spans="1:16" x14ac:dyDescent="0.35">
      <c r="A24" s="119">
        <v>2000</v>
      </c>
      <c r="B24" s="80">
        <v>30959</v>
      </c>
      <c r="C24" s="80">
        <v>5252</v>
      </c>
      <c r="D24" s="84">
        <v>0.8549611996354699</v>
      </c>
      <c r="E24" s="84">
        <v>0.14503880036453012</v>
      </c>
      <c r="F24" s="80">
        <v>33</v>
      </c>
      <c r="G24" s="80">
        <v>438</v>
      </c>
      <c r="H24" s="84">
        <v>7.0063694267515922E-2</v>
      </c>
      <c r="I24" s="84">
        <v>0.92993630573248409</v>
      </c>
      <c r="J24" s="80">
        <v>379</v>
      </c>
      <c r="K24" s="80">
        <v>960</v>
      </c>
      <c r="L24" s="84">
        <v>0.28304705003734132</v>
      </c>
      <c r="M24" s="84">
        <v>0.71695294996265868</v>
      </c>
      <c r="N24" s="80">
        <v>36211</v>
      </c>
      <c r="O24" s="80">
        <v>471</v>
      </c>
      <c r="P24" s="80">
        <v>1339</v>
      </c>
    </row>
    <row r="25" spans="1:16" x14ac:dyDescent="0.35">
      <c r="A25" s="78"/>
      <c r="B25" s="78"/>
      <c r="C25" s="78"/>
      <c r="D25" s="78"/>
      <c r="E25" s="78"/>
      <c r="F25" s="78"/>
      <c r="G25" s="78"/>
      <c r="H25" s="78"/>
      <c r="I25" s="78"/>
      <c r="J25" s="78"/>
      <c r="K25" s="78"/>
      <c r="L25" s="78"/>
      <c r="M25" s="78"/>
    </row>
  </sheetData>
  <mergeCells count="5">
    <mergeCell ref="A4:A5"/>
    <mergeCell ref="B4:E4"/>
    <mergeCell ref="F4:I4"/>
    <mergeCell ref="J4:M4"/>
    <mergeCell ref="N4:P4"/>
  </mergeCells>
  <hyperlinks>
    <hyperlink ref="A1" location="'Table of contents'!A1" display="Table of contents" xr:uid="{04FA1019-EAA9-48E6-AD6F-0D08015F3710}"/>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AB424-6BAC-4D8A-B777-4233BA147D2E}">
  <dimension ref="A1:S26"/>
  <sheetViews>
    <sheetView zoomScaleNormal="100" workbookViewId="0"/>
  </sheetViews>
  <sheetFormatPr defaultColWidth="16.5" defaultRowHeight="11.65" x14ac:dyDescent="0.35"/>
  <cols>
    <col min="1" max="1" width="6.875" style="76" customWidth="1"/>
    <col min="2" max="2" width="9.375" style="76" customWidth="1"/>
    <col min="3" max="3" width="16.5" style="76"/>
    <col min="4" max="4" width="9.875" style="76" customWidth="1"/>
    <col min="5" max="6" width="11.25" style="76" customWidth="1"/>
    <col min="7" max="7" width="14.75" style="76" customWidth="1"/>
    <col min="8" max="8" width="10.375" style="76" customWidth="1"/>
    <col min="9" max="9" width="14.5" style="76" customWidth="1"/>
    <col min="10" max="10" width="9" style="76" customWidth="1"/>
    <col min="11" max="11" width="12.5" style="76" customWidth="1"/>
    <col min="12" max="12" width="10.5" style="76" customWidth="1"/>
    <col min="13" max="13" width="15.875" style="76" customWidth="1"/>
    <col min="14" max="14" width="11.375" style="76" customWidth="1"/>
    <col min="15" max="15" width="16.5" style="76" customWidth="1"/>
    <col min="16" max="16" width="11.375" style="76" customWidth="1"/>
    <col min="17" max="17" width="12.375" style="76" customWidth="1"/>
    <col min="18" max="18" width="12.25" style="76" customWidth="1"/>
    <col min="19" max="16384" width="16.5" style="76"/>
  </cols>
  <sheetData>
    <row r="1" spans="1:19" ht="13.5" x14ac:dyDescent="0.35">
      <c r="A1" s="45" t="s">
        <v>91</v>
      </c>
    </row>
    <row r="3" spans="1:19" x14ac:dyDescent="0.35">
      <c r="A3" s="52" t="s">
        <v>108</v>
      </c>
    </row>
    <row r="4" spans="1:19" x14ac:dyDescent="0.35">
      <c r="A4" s="152" t="s">
        <v>5</v>
      </c>
      <c r="B4" s="154" t="s">
        <v>106</v>
      </c>
      <c r="C4" s="158"/>
      <c r="D4" s="158"/>
      <c r="E4" s="158"/>
      <c r="F4" s="158"/>
      <c r="G4" s="158"/>
      <c r="H4" s="154" t="s">
        <v>105</v>
      </c>
      <c r="I4" s="158"/>
      <c r="J4" s="158"/>
      <c r="K4" s="158"/>
      <c r="L4" s="158"/>
      <c r="M4" s="158"/>
      <c r="N4" s="154" t="s">
        <v>104</v>
      </c>
      <c r="O4" s="158"/>
      <c r="P4" s="158"/>
      <c r="Q4" s="158"/>
      <c r="R4" s="158"/>
      <c r="S4" s="158"/>
    </row>
    <row r="5" spans="1:19" s="96" customFormat="1" ht="24.75" customHeight="1" x14ac:dyDescent="0.35">
      <c r="A5" s="153"/>
      <c r="B5" s="51" t="s">
        <v>184</v>
      </c>
      <c r="C5" s="51" t="s">
        <v>4</v>
      </c>
      <c r="D5" s="51" t="s">
        <v>6</v>
      </c>
      <c r="E5" s="51" t="s">
        <v>8</v>
      </c>
      <c r="F5" s="51" t="s">
        <v>7</v>
      </c>
      <c r="G5" s="51" t="s">
        <v>12</v>
      </c>
      <c r="H5" s="60" t="s">
        <v>184</v>
      </c>
      <c r="I5" s="51" t="s">
        <v>4</v>
      </c>
      <c r="J5" s="51" t="s">
        <v>6</v>
      </c>
      <c r="K5" s="51" t="s">
        <v>8</v>
      </c>
      <c r="L5" s="51" t="s">
        <v>7</v>
      </c>
      <c r="M5" s="51" t="s">
        <v>12</v>
      </c>
      <c r="N5" s="60" t="s">
        <v>184</v>
      </c>
      <c r="O5" s="51" t="s">
        <v>4</v>
      </c>
      <c r="P5" s="51" t="s">
        <v>6</v>
      </c>
      <c r="Q5" s="51" t="s">
        <v>8</v>
      </c>
      <c r="R5" s="51" t="s">
        <v>7</v>
      </c>
      <c r="S5" s="51" t="s">
        <v>12</v>
      </c>
    </row>
    <row r="6" spans="1:19" x14ac:dyDescent="0.35">
      <c r="A6" s="119">
        <v>2018</v>
      </c>
      <c r="B6" s="54">
        <v>35.198733444554151</v>
      </c>
      <c r="C6" s="54">
        <v>4.5771450505751794</v>
      </c>
      <c r="D6" s="80">
        <v>58742</v>
      </c>
      <c r="E6" s="53">
        <v>67410</v>
      </c>
      <c r="F6" s="83">
        <v>15494</v>
      </c>
      <c r="G6" s="84">
        <v>0.22984720367897937</v>
      </c>
      <c r="H6" s="54">
        <v>34.638539796529024</v>
      </c>
      <c r="I6" s="54">
        <v>4.1943849814119512</v>
      </c>
      <c r="J6" s="80">
        <v>1671</v>
      </c>
      <c r="K6" s="53">
        <v>1862</v>
      </c>
      <c r="L6" s="83">
        <v>576</v>
      </c>
      <c r="M6" s="84">
        <v>0.30934479054779807</v>
      </c>
      <c r="N6" s="54">
        <v>39.022381378692927</v>
      </c>
      <c r="O6" s="54">
        <v>4.4098896412207846</v>
      </c>
      <c r="P6" s="80">
        <v>1122</v>
      </c>
      <c r="Q6" s="53">
        <v>1195</v>
      </c>
      <c r="R6" s="83">
        <v>207</v>
      </c>
      <c r="S6" s="84">
        <v>0.17322175732217573</v>
      </c>
    </row>
    <row r="7" spans="1:19" x14ac:dyDescent="0.35">
      <c r="A7" s="119">
        <v>2017</v>
      </c>
      <c r="B7" s="54">
        <v>35.088589005107451</v>
      </c>
      <c r="C7" s="54">
        <v>4.6234233113807939</v>
      </c>
      <c r="D7" s="80">
        <v>61283</v>
      </c>
      <c r="E7" s="53">
        <v>74669</v>
      </c>
      <c r="F7" s="83">
        <v>17280</v>
      </c>
      <c r="G7" s="84">
        <v>0.23142133951171168</v>
      </c>
      <c r="H7" s="54">
        <v>34.869211514392994</v>
      </c>
      <c r="I7" s="54">
        <v>4.3047013626202144</v>
      </c>
      <c r="J7" s="80">
        <v>1598</v>
      </c>
      <c r="K7" s="53">
        <v>1881</v>
      </c>
      <c r="L7" s="83">
        <v>529</v>
      </c>
      <c r="M7" s="84">
        <v>0.28123338649654439</v>
      </c>
      <c r="N7" s="54">
        <v>39.233117483811284</v>
      </c>
      <c r="O7" s="54">
        <v>4.2967249100791944</v>
      </c>
      <c r="P7" s="80">
        <v>1085</v>
      </c>
      <c r="Q7" s="53">
        <v>1218</v>
      </c>
      <c r="R7" s="83">
        <v>183</v>
      </c>
      <c r="S7" s="84">
        <v>0.15024630541871922</v>
      </c>
    </row>
    <row r="8" spans="1:19" x14ac:dyDescent="0.35">
      <c r="A8" s="119">
        <v>2016</v>
      </c>
      <c r="B8" s="54">
        <v>35.028995838790429</v>
      </c>
      <c r="C8" s="54">
        <v>4.6292442640858482</v>
      </c>
      <c r="D8" s="80">
        <v>60319</v>
      </c>
      <c r="E8" s="53">
        <v>76001</v>
      </c>
      <c r="F8" s="83">
        <v>16659</v>
      </c>
      <c r="G8" s="84">
        <v>0.21919448428310154</v>
      </c>
      <c r="H8" s="54">
        <v>34.581899775617053</v>
      </c>
      <c r="I8" s="54">
        <v>4.4413641781079294</v>
      </c>
      <c r="J8" s="80">
        <v>1337</v>
      </c>
      <c r="K8" s="53">
        <v>1639</v>
      </c>
      <c r="L8" s="83">
        <v>439</v>
      </c>
      <c r="M8" s="84">
        <v>0.26784624771201954</v>
      </c>
      <c r="N8" s="54">
        <v>39.344117647058823</v>
      </c>
      <c r="O8" s="54">
        <v>4.1487317582419632</v>
      </c>
      <c r="P8" s="80">
        <v>1026</v>
      </c>
      <c r="Q8" s="53">
        <v>1291</v>
      </c>
      <c r="R8" s="83">
        <v>193</v>
      </c>
      <c r="S8" s="84">
        <v>0.14949651432997677</v>
      </c>
    </row>
    <row r="9" spans="1:19" x14ac:dyDescent="0.35">
      <c r="A9" s="119">
        <v>2015</v>
      </c>
      <c r="B9" s="54">
        <v>34.965196540207245</v>
      </c>
      <c r="C9" s="54">
        <v>4.6755103474366138</v>
      </c>
      <c r="D9" s="80">
        <v>58385</v>
      </c>
      <c r="E9" s="53">
        <v>76389</v>
      </c>
      <c r="F9" s="83">
        <v>16221</v>
      </c>
      <c r="G9" s="84">
        <v>0.21234732749479637</v>
      </c>
      <c r="H9" s="54">
        <v>34.8474870017331</v>
      </c>
      <c r="I9" s="54">
        <v>4.3748887296872683</v>
      </c>
      <c r="J9" s="80">
        <v>1154</v>
      </c>
      <c r="K9" s="53">
        <v>1532</v>
      </c>
      <c r="L9" s="83">
        <v>378</v>
      </c>
      <c r="M9" s="84">
        <v>0.24673629242819844</v>
      </c>
      <c r="N9" s="54">
        <v>39.347568208778171</v>
      </c>
      <c r="O9" s="54">
        <v>4.3035975619108289</v>
      </c>
      <c r="P9" s="80">
        <v>849</v>
      </c>
      <c r="Q9" s="53">
        <v>1111</v>
      </c>
      <c r="R9" s="83">
        <v>164</v>
      </c>
      <c r="S9" s="84">
        <v>0.1476147614761476</v>
      </c>
    </row>
    <row r="10" spans="1:19" x14ac:dyDescent="0.35">
      <c r="A10" s="119">
        <v>2014</v>
      </c>
      <c r="B10" s="54">
        <v>34.91706036745407</v>
      </c>
      <c r="C10" s="54">
        <v>4.6673768978508763</v>
      </c>
      <c r="D10" s="80">
        <v>57150</v>
      </c>
      <c r="E10" s="53">
        <v>77591</v>
      </c>
      <c r="F10" s="83">
        <v>15552</v>
      </c>
      <c r="G10" s="84">
        <v>0.2004356175329613</v>
      </c>
      <c r="H10" s="54">
        <v>34.921814671814673</v>
      </c>
      <c r="I10" s="54">
        <v>4.3580869430853895</v>
      </c>
      <c r="J10" s="80">
        <v>1036</v>
      </c>
      <c r="K10" s="53">
        <v>1411</v>
      </c>
      <c r="L10" s="83">
        <v>352</v>
      </c>
      <c r="M10" s="84">
        <v>0.24946846208362863</v>
      </c>
      <c r="N10" s="54">
        <v>39.008894536213468</v>
      </c>
      <c r="O10" s="54">
        <v>4.694604453643664</v>
      </c>
      <c r="P10" s="80">
        <v>793</v>
      </c>
      <c r="Q10" s="53">
        <v>1077</v>
      </c>
      <c r="R10" s="83">
        <v>145</v>
      </c>
      <c r="S10" s="84">
        <v>0.13463324048282266</v>
      </c>
    </row>
    <row r="11" spans="1:19" x14ac:dyDescent="0.35">
      <c r="A11" s="119">
        <v>2013</v>
      </c>
      <c r="B11" s="54">
        <v>34.890661325512355</v>
      </c>
      <c r="C11" s="54">
        <v>4.6857609622118694</v>
      </c>
      <c r="D11" s="80">
        <v>55918</v>
      </c>
      <c r="E11" s="53">
        <v>78063</v>
      </c>
      <c r="F11" s="83">
        <v>14688</v>
      </c>
      <c r="G11" s="84">
        <v>0.18815572037969333</v>
      </c>
      <c r="H11" s="54">
        <v>34.766514806378133</v>
      </c>
      <c r="I11" s="54">
        <v>4.4801683399805761</v>
      </c>
      <c r="J11" s="80">
        <v>878</v>
      </c>
      <c r="K11" s="53">
        <v>1186</v>
      </c>
      <c r="L11" s="83">
        <v>261</v>
      </c>
      <c r="M11" s="84">
        <v>0.22006745362563238</v>
      </c>
      <c r="N11" s="54">
        <v>38.946405228758167</v>
      </c>
      <c r="O11" s="54">
        <v>4.6420643670056432</v>
      </c>
      <c r="P11" s="80">
        <v>777</v>
      </c>
      <c r="Q11" s="53">
        <v>1086</v>
      </c>
      <c r="R11" s="83">
        <v>141</v>
      </c>
      <c r="S11" s="84">
        <v>0.12983425414364641</v>
      </c>
    </row>
    <row r="12" spans="1:19" x14ac:dyDescent="0.35">
      <c r="A12" s="119">
        <v>2012</v>
      </c>
      <c r="B12" s="54">
        <v>34.885487590101128</v>
      </c>
      <c r="C12" s="54">
        <v>4.6827348531920219</v>
      </c>
      <c r="D12" s="80">
        <v>55077</v>
      </c>
      <c r="E12" s="53">
        <v>79425</v>
      </c>
      <c r="F12" s="83">
        <v>13881</v>
      </c>
      <c r="G12" s="84">
        <v>0.17476864966949954</v>
      </c>
      <c r="H12" s="54">
        <v>34.952088452088454</v>
      </c>
      <c r="I12" s="54">
        <v>4.4758609249174857</v>
      </c>
      <c r="J12" s="80">
        <v>814</v>
      </c>
      <c r="K12" s="53">
        <v>1181</v>
      </c>
      <c r="L12" s="83">
        <v>255</v>
      </c>
      <c r="M12" s="84">
        <v>0.21591871295512277</v>
      </c>
      <c r="N12" s="54">
        <v>39.363636363636367</v>
      </c>
      <c r="O12" s="54">
        <v>4.4826713042130146</v>
      </c>
      <c r="P12" s="80">
        <v>722</v>
      </c>
      <c r="Q12" s="53">
        <v>1037</v>
      </c>
      <c r="R12" s="83">
        <v>122</v>
      </c>
      <c r="S12" s="84">
        <v>0.11764705882352941</v>
      </c>
    </row>
    <row r="13" spans="1:19" x14ac:dyDescent="0.35">
      <c r="A13" s="119">
        <v>2011</v>
      </c>
      <c r="B13" s="54">
        <v>34.906728811743278</v>
      </c>
      <c r="C13" s="54">
        <v>4.6702199904081692</v>
      </c>
      <c r="D13" s="80">
        <v>55998</v>
      </c>
      <c r="E13" s="53">
        <v>83163</v>
      </c>
      <c r="F13" s="83">
        <v>13654</v>
      </c>
      <c r="G13" s="84">
        <v>0.16418359126053653</v>
      </c>
      <c r="H13" s="54">
        <v>35.1043219076006</v>
      </c>
      <c r="I13" s="54">
        <v>4.6784373093935381</v>
      </c>
      <c r="J13" s="80">
        <v>671</v>
      </c>
      <c r="K13" s="53">
        <v>1014</v>
      </c>
      <c r="L13" s="83">
        <v>202</v>
      </c>
      <c r="M13" s="84">
        <v>0.19921104536489151</v>
      </c>
      <c r="N13" s="54">
        <v>39.457757296466973</v>
      </c>
      <c r="O13" s="54">
        <v>4.3356820396660503</v>
      </c>
      <c r="P13" s="80">
        <v>658</v>
      </c>
      <c r="Q13" s="53">
        <v>998</v>
      </c>
      <c r="R13" s="83">
        <v>127</v>
      </c>
      <c r="S13" s="84">
        <v>0.12725450901803606</v>
      </c>
    </row>
    <row r="14" spans="1:19" x14ac:dyDescent="0.35">
      <c r="A14" s="119">
        <v>2010</v>
      </c>
      <c r="B14" s="54">
        <v>35.014766916178758</v>
      </c>
      <c r="C14" s="54">
        <v>4.6619058354734104</v>
      </c>
      <c r="D14" s="80">
        <v>53972</v>
      </c>
      <c r="E14" s="53">
        <v>82059</v>
      </c>
      <c r="F14" s="83">
        <v>13216</v>
      </c>
      <c r="G14" s="84">
        <v>0.1610548507780987</v>
      </c>
      <c r="H14" s="54">
        <v>35.508840864440081</v>
      </c>
      <c r="I14" s="54">
        <v>4.4380056708170512</v>
      </c>
      <c r="J14" s="80">
        <v>509</v>
      </c>
      <c r="K14" s="53">
        <v>814</v>
      </c>
      <c r="L14" s="83">
        <v>163</v>
      </c>
      <c r="M14" s="84">
        <v>0.20024570024570024</v>
      </c>
      <c r="N14" s="54">
        <v>39.909243697478992</v>
      </c>
      <c r="O14" s="54">
        <v>3.8407586697290652</v>
      </c>
      <c r="P14" s="80">
        <v>605</v>
      </c>
      <c r="Q14" s="53">
        <v>916</v>
      </c>
      <c r="R14" s="83">
        <v>85</v>
      </c>
      <c r="S14" s="84">
        <v>9.2794759825327505E-2</v>
      </c>
    </row>
    <row r="15" spans="1:19" x14ac:dyDescent="0.35">
      <c r="A15" s="119">
        <v>2009</v>
      </c>
      <c r="B15" s="54">
        <v>35.055960880195599</v>
      </c>
      <c r="C15" s="54">
        <v>4.6328240943223999</v>
      </c>
      <c r="D15" s="80">
        <v>51125</v>
      </c>
      <c r="E15" s="53">
        <v>80495</v>
      </c>
      <c r="F15" s="83">
        <v>12231</v>
      </c>
      <c r="G15" s="84">
        <v>0.15194732592086466</v>
      </c>
      <c r="H15" s="54">
        <v>35.713953488372091</v>
      </c>
      <c r="I15" s="54">
        <v>4.5647324176065638</v>
      </c>
      <c r="J15" s="80">
        <v>430</v>
      </c>
      <c r="K15" s="53">
        <v>713</v>
      </c>
      <c r="L15" s="83">
        <v>135</v>
      </c>
      <c r="M15" s="84">
        <v>0.18934081346423562</v>
      </c>
      <c r="N15" s="54">
        <v>39.550607287449395</v>
      </c>
      <c r="O15" s="54">
        <v>3.8420839323136575</v>
      </c>
      <c r="P15" s="80">
        <v>503</v>
      </c>
      <c r="Q15" s="53">
        <v>788</v>
      </c>
      <c r="R15" s="83">
        <v>80</v>
      </c>
      <c r="S15" s="84">
        <v>0.10152284263959391</v>
      </c>
    </row>
    <row r="16" spans="1:19" x14ac:dyDescent="0.35">
      <c r="A16" s="119">
        <v>2008</v>
      </c>
      <c r="B16" s="54">
        <v>35.17155101783576</v>
      </c>
      <c r="C16" s="54">
        <v>4.5758366459761737</v>
      </c>
      <c r="D16" s="80">
        <v>47602</v>
      </c>
      <c r="E16" s="53">
        <v>77061</v>
      </c>
      <c r="F16" s="83">
        <v>11529</v>
      </c>
      <c r="G16" s="84">
        <v>0.14960875150854519</v>
      </c>
      <c r="H16" s="54">
        <v>35.856164383561641</v>
      </c>
      <c r="I16" s="54">
        <v>4.4828283116363306</v>
      </c>
      <c r="J16" s="80">
        <v>292</v>
      </c>
      <c r="K16" s="53">
        <v>475</v>
      </c>
      <c r="L16" s="83">
        <v>78</v>
      </c>
      <c r="M16" s="84">
        <v>0.16421052631578947</v>
      </c>
      <c r="N16" s="54">
        <v>39.471861471861473</v>
      </c>
      <c r="O16" s="54">
        <v>3.9900130193058079</v>
      </c>
      <c r="P16" s="80">
        <v>466</v>
      </c>
      <c r="Q16" s="53">
        <v>769</v>
      </c>
      <c r="R16" s="83">
        <v>70</v>
      </c>
      <c r="S16" s="84">
        <v>9.1027308192457732E-2</v>
      </c>
    </row>
    <row r="17" spans="1:19" x14ac:dyDescent="0.35">
      <c r="A17" s="119">
        <v>2007</v>
      </c>
      <c r="B17" s="54">
        <v>35.161842105263155</v>
      </c>
      <c r="C17" s="54">
        <v>4.5324836302977198</v>
      </c>
      <c r="D17" s="80">
        <v>44080</v>
      </c>
      <c r="E17" s="53">
        <v>73354</v>
      </c>
      <c r="F17" s="83">
        <v>10513</v>
      </c>
      <c r="G17" s="84">
        <v>0.14331870109332825</v>
      </c>
      <c r="H17" s="54">
        <v>36.721461187214615</v>
      </c>
      <c r="I17" s="54">
        <v>4.0521763318924569</v>
      </c>
      <c r="J17" s="80">
        <v>219</v>
      </c>
      <c r="K17" s="53">
        <v>377</v>
      </c>
      <c r="L17" s="83">
        <v>60</v>
      </c>
      <c r="M17" s="84">
        <v>0.15915119363395225</v>
      </c>
      <c r="N17" s="54">
        <v>39.074576271186437</v>
      </c>
      <c r="O17" s="54">
        <v>3.8665709075569397</v>
      </c>
      <c r="P17" s="80">
        <v>301</v>
      </c>
      <c r="Q17" s="53">
        <v>504</v>
      </c>
      <c r="R17" s="83">
        <v>59</v>
      </c>
      <c r="S17" s="84">
        <v>0.11706349206349206</v>
      </c>
    </row>
    <row r="18" spans="1:19" x14ac:dyDescent="0.35">
      <c r="A18" s="119">
        <v>2006</v>
      </c>
      <c r="B18" s="54">
        <v>35.043204233822465</v>
      </c>
      <c r="C18" s="54">
        <v>4.4724651542606155</v>
      </c>
      <c r="D18" s="80">
        <v>41570</v>
      </c>
      <c r="E18" s="53">
        <v>69900</v>
      </c>
      <c r="F18" s="83">
        <v>9640</v>
      </c>
      <c r="G18" s="84">
        <v>0.13791130185979972</v>
      </c>
      <c r="H18" s="54">
        <v>36.552325581395351</v>
      </c>
      <c r="I18" s="54">
        <v>4.0307892568989123</v>
      </c>
      <c r="J18" s="80">
        <v>172</v>
      </c>
      <c r="K18" s="53">
        <v>311</v>
      </c>
      <c r="L18" s="83">
        <v>48</v>
      </c>
      <c r="M18" s="84">
        <v>0.15434083601286175</v>
      </c>
      <c r="N18" s="54">
        <v>38.308139534883722</v>
      </c>
      <c r="O18" s="54">
        <v>4.5383819244481831</v>
      </c>
      <c r="P18" s="80">
        <v>411</v>
      </c>
      <c r="Q18" s="53">
        <v>678</v>
      </c>
      <c r="R18" s="83">
        <v>50</v>
      </c>
      <c r="S18" s="84">
        <v>7.3746312684365781E-2</v>
      </c>
    </row>
    <row r="19" spans="1:19" x14ac:dyDescent="0.35">
      <c r="A19" s="119">
        <v>2005</v>
      </c>
      <c r="B19" s="54">
        <v>34.926625171104625</v>
      </c>
      <c r="C19" s="54">
        <v>4.4913332352424247</v>
      </c>
      <c r="D19" s="80">
        <v>38723</v>
      </c>
      <c r="E19" s="53">
        <v>64467</v>
      </c>
      <c r="F19" s="83">
        <v>8428</v>
      </c>
      <c r="G19" s="84">
        <v>0.13073355360106723</v>
      </c>
      <c r="H19" s="54">
        <v>35.948529411764703</v>
      </c>
      <c r="I19" s="54">
        <v>4.2379931657170395</v>
      </c>
      <c r="J19" s="80">
        <v>136</v>
      </c>
      <c r="K19" s="53">
        <v>234</v>
      </c>
      <c r="L19" s="83">
        <v>41</v>
      </c>
      <c r="M19" s="84">
        <v>0.1752136752136752</v>
      </c>
      <c r="N19" s="54">
        <v>38.862433862433861</v>
      </c>
      <c r="O19" s="54">
        <v>4.0736755113228789</v>
      </c>
      <c r="P19" s="80">
        <v>399</v>
      </c>
      <c r="Q19" s="53">
        <v>678</v>
      </c>
      <c r="R19" s="83">
        <v>53</v>
      </c>
      <c r="S19" s="84">
        <v>7.8171091445427734E-2</v>
      </c>
    </row>
    <row r="20" spans="1:19" x14ac:dyDescent="0.35">
      <c r="A20" s="119">
        <v>2004</v>
      </c>
      <c r="B20" s="54">
        <v>34.76498058700551</v>
      </c>
      <c r="C20" s="54">
        <v>4.5135488548005815</v>
      </c>
      <c r="D20" s="80">
        <v>36835</v>
      </c>
      <c r="E20" s="53">
        <v>61965</v>
      </c>
      <c r="F20" s="83">
        <v>7690</v>
      </c>
      <c r="G20" s="84">
        <v>0.12410231582344872</v>
      </c>
      <c r="H20" s="54">
        <v>36.093023255813954</v>
      </c>
      <c r="I20" s="54">
        <v>4.8551768271315208</v>
      </c>
      <c r="J20" s="80">
        <v>86</v>
      </c>
      <c r="K20" s="53">
        <v>143</v>
      </c>
      <c r="L20" s="83">
        <v>18</v>
      </c>
      <c r="M20" s="84">
        <v>0.12587412587412589</v>
      </c>
      <c r="N20" s="54">
        <v>37.755287009063444</v>
      </c>
      <c r="O20" s="54">
        <v>5.0928473768640128</v>
      </c>
      <c r="P20" s="80">
        <v>356</v>
      </c>
      <c r="Q20" s="53">
        <v>588</v>
      </c>
      <c r="R20" s="83">
        <v>44</v>
      </c>
      <c r="S20" s="84">
        <v>7.4829931972789115E-2</v>
      </c>
    </row>
    <row r="21" spans="1:19" x14ac:dyDescent="0.35">
      <c r="A21" s="119">
        <v>2003</v>
      </c>
      <c r="B21" s="54">
        <v>34.534211068893406</v>
      </c>
      <c r="C21" s="54">
        <v>4.437457121924453</v>
      </c>
      <c r="D21" s="80">
        <v>33965</v>
      </c>
      <c r="E21" s="53">
        <v>59676</v>
      </c>
      <c r="F21" s="83">
        <v>7400</v>
      </c>
      <c r="G21" s="84">
        <v>0.12400294925933374</v>
      </c>
      <c r="H21" s="54">
        <v>35.897435897435898</v>
      </c>
      <c r="I21" s="54">
        <v>4.241400783333872</v>
      </c>
      <c r="J21" s="80">
        <v>78</v>
      </c>
      <c r="K21" s="53">
        <v>138</v>
      </c>
      <c r="L21" s="83">
        <v>21</v>
      </c>
      <c r="M21" s="84">
        <v>0.15217391304347827</v>
      </c>
      <c r="N21" s="54">
        <v>37.897887323943664</v>
      </c>
      <c r="O21" s="54">
        <v>4.1051490908037138</v>
      </c>
      <c r="P21" s="80">
        <v>324</v>
      </c>
      <c r="Q21" s="53">
        <v>542</v>
      </c>
      <c r="R21" s="83">
        <v>35</v>
      </c>
      <c r="S21" s="84">
        <v>6.4575645756457564E-2</v>
      </c>
    </row>
    <row r="22" spans="1:19" x14ac:dyDescent="0.35">
      <c r="A22" s="119">
        <v>2002</v>
      </c>
      <c r="B22" s="54">
        <v>34.384560035976612</v>
      </c>
      <c r="C22" s="54">
        <v>4.4607324135923081</v>
      </c>
      <c r="D22" s="80">
        <v>33368</v>
      </c>
      <c r="E22" s="53">
        <v>60152</v>
      </c>
      <c r="F22" s="83">
        <v>7065</v>
      </c>
      <c r="G22" s="84">
        <v>0.11745245378374784</v>
      </c>
      <c r="H22" s="54">
        <v>36.5</v>
      </c>
      <c r="I22" s="54">
        <v>3.8738555415447227</v>
      </c>
      <c r="J22" s="80">
        <v>74</v>
      </c>
      <c r="K22" s="53">
        <v>122</v>
      </c>
      <c r="L22" s="83">
        <v>16</v>
      </c>
      <c r="M22" s="84">
        <v>0.13114754098360656</v>
      </c>
      <c r="N22" s="54">
        <v>38.27064220183486</v>
      </c>
      <c r="O22" s="54">
        <v>4.4054970405997169</v>
      </c>
      <c r="P22" s="80">
        <v>311</v>
      </c>
      <c r="Q22" s="53">
        <v>514</v>
      </c>
      <c r="R22" s="83">
        <v>32</v>
      </c>
      <c r="S22" s="84">
        <v>6.2256809338521402E-2</v>
      </c>
    </row>
    <row r="23" spans="1:19" x14ac:dyDescent="0.35">
      <c r="A23" s="119">
        <v>2001</v>
      </c>
      <c r="B23" s="54">
        <v>34.185008999742863</v>
      </c>
      <c r="C23" s="54">
        <v>4.4629956495993444</v>
      </c>
      <c r="D23" s="80">
        <v>31123</v>
      </c>
      <c r="E23" s="53">
        <v>59610</v>
      </c>
      <c r="F23" s="83">
        <v>6426</v>
      </c>
      <c r="G23" s="84">
        <v>0.10780070457976849</v>
      </c>
      <c r="H23" s="54">
        <v>36.282051282051285</v>
      </c>
      <c r="I23" s="54">
        <v>3.7889767101673644</v>
      </c>
      <c r="J23" s="80">
        <v>39</v>
      </c>
      <c r="K23" s="53">
        <v>76</v>
      </c>
      <c r="L23" s="83">
        <v>7</v>
      </c>
      <c r="M23" s="84">
        <v>9.2105263157894732E-2</v>
      </c>
      <c r="N23" s="54">
        <v>38</v>
      </c>
      <c r="O23" s="54">
        <v>4.6638743698700802</v>
      </c>
      <c r="P23" s="80">
        <v>424</v>
      </c>
      <c r="Q23" s="53">
        <v>734</v>
      </c>
      <c r="R23" s="83">
        <v>37</v>
      </c>
      <c r="S23" s="84">
        <v>5.0408719346049048E-2</v>
      </c>
    </row>
    <row r="24" spans="1:19" x14ac:dyDescent="0.35">
      <c r="A24" s="119">
        <v>2000</v>
      </c>
      <c r="B24" s="54">
        <v>34.064679026009962</v>
      </c>
      <c r="C24" s="54">
        <v>4.5572400626739711</v>
      </c>
      <c r="D24" s="80">
        <v>28928</v>
      </c>
      <c r="E24" s="53">
        <v>56692</v>
      </c>
      <c r="F24" s="83">
        <v>5822</v>
      </c>
      <c r="G24" s="84">
        <v>0.10269526564594651</v>
      </c>
      <c r="H24" s="54">
        <v>34.896551724137929</v>
      </c>
      <c r="I24" s="54">
        <v>4.3655771636133656</v>
      </c>
      <c r="J24" s="80">
        <v>29</v>
      </c>
      <c r="K24" s="53">
        <v>57</v>
      </c>
      <c r="L24" s="83">
        <v>11</v>
      </c>
      <c r="M24" s="84">
        <v>0.19298245614035087</v>
      </c>
      <c r="N24" s="54">
        <v>37.787234042553195</v>
      </c>
      <c r="O24" s="54">
        <v>4.4191853018919742</v>
      </c>
      <c r="P24" s="80">
        <v>335</v>
      </c>
      <c r="Q24" s="53">
        <v>579</v>
      </c>
      <c r="R24" s="83">
        <v>20</v>
      </c>
      <c r="S24" s="84">
        <v>3.4542314335060449E-2</v>
      </c>
    </row>
    <row r="26" spans="1:19" x14ac:dyDescent="0.35">
      <c r="A26" s="76" t="s">
        <v>175</v>
      </c>
    </row>
  </sheetData>
  <mergeCells count="4">
    <mergeCell ref="B4:G4"/>
    <mergeCell ref="H4:M4"/>
    <mergeCell ref="N4:S4"/>
    <mergeCell ref="A4:A5"/>
  </mergeCells>
  <hyperlinks>
    <hyperlink ref="A1" location="'Table of contents'!A1" display="Table of contents" xr:uid="{E4A6697C-AF78-4C49-A1EC-1403EF79BE1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35519-BEAB-4B05-86B1-F87DACE7795A}">
  <dimension ref="A1:P26"/>
  <sheetViews>
    <sheetView workbookViewId="0">
      <pane xSplit="1" topLeftCell="B1" activePane="topRight" state="frozen"/>
      <selection pane="topRight"/>
    </sheetView>
  </sheetViews>
  <sheetFormatPr defaultRowHeight="11.65" x14ac:dyDescent="0.35"/>
  <cols>
    <col min="1" max="1" width="6.5" style="76" customWidth="1"/>
    <col min="2" max="2" width="10.125" style="76" customWidth="1"/>
    <col min="3" max="3" width="14.75" style="76" customWidth="1"/>
    <col min="4" max="4" width="6.125" style="76" customWidth="1"/>
    <col min="5" max="5" width="11.125" style="76" customWidth="1"/>
    <col min="6" max="6" width="15" style="76" customWidth="1"/>
    <col min="7" max="7" width="9.125" style="76" customWidth="1"/>
    <col min="8" max="8" width="15" style="76" customWidth="1"/>
    <col min="9" max="9" width="6.375" style="76" customWidth="1"/>
    <col min="10" max="10" width="9.5" style="76" customWidth="1"/>
    <col min="11" max="11" width="11.625" style="76" customWidth="1"/>
    <col min="12" max="12" width="9.125" style="76" customWidth="1"/>
    <col min="13" max="13" width="15" style="76" customWidth="1"/>
    <col min="14" max="14" width="6.5" style="76" customWidth="1"/>
    <col min="15" max="15" width="10.75" style="76" customWidth="1"/>
    <col min="16" max="16" width="12.75" style="76" customWidth="1"/>
    <col min="17" max="16384" width="9" style="76"/>
  </cols>
  <sheetData>
    <row r="1" spans="1:16" ht="13.5" x14ac:dyDescent="0.35">
      <c r="A1" s="45" t="s">
        <v>91</v>
      </c>
    </row>
    <row r="3" spans="1:16" x14ac:dyDescent="0.35">
      <c r="A3" s="52" t="s">
        <v>109</v>
      </c>
    </row>
    <row r="4" spans="1:16" x14ac:dyDescent="0.35">
      <c r="A4" s="161" t="s">
        <v>3</v>
      </c>
      <c r="B4" s="159" t="s">
        <v>106</v>
      </c>
      <c r="C4" s="160"/>
      <c r="D4" s="160"/>
      <c r="E4" s="160"/>
      <c r="F4" s="160"/>
      <c r="G4" s="159" t="s">
        <v>105</v>
      </c>
      <c r="H4" s="160"/>
      <c r="I4" s="160"/>
      <c r="J4" s="160"/>
      <c r="K4" s="160"/>
      <c r="L4" s="159" t="s">
        <v>104</v>
      </c>
      <c r="M4" s="160"/>
      <c r="N4" s="160"/>
      <c r="O4" s="160"/>
      <c r="P4" s="160"/>
    </row>
    <row r="5" spans="1:16" s="97" customFormat="1" ht="27" customHeight="1" x14ac:dyDescent="0.35">
      <c r="A5" s="162"/>
      <c r="B5" s="60" t="s">
        <v>184</v>
      </c>
      <c r="C5" s="60" t="s">
        <v>4</v>
      </c>
      <c r="D5" s="60" t="s">
        <v>6</v>
      </c>
      <c r="E5" s="60" t="s">
        <v>7</v>
      </c>
      <c r="F5" s="60" t="s">
        <v>13</v>
      </c>
      <c r="G5" s="60" t="s">
        <v>184</v>
      </c>
      <c r="H5" s="60" t="s">
        <v>4</v>
      </c>
      <c r="I5" s="60" t="s">
        <v>6</v>
      </c>
      <c r="J5" s="60" t="s">
        <v>7</v>
      </c>
      <c r="K5" s="60" t="s">
        <v>13</v>
      </c>
      <c r="L5" s="60" t="s">
        <v>184</v>
      </c>
      <c r="M5" s="60" t="s">
        <v>4</v>
      </c>
      <c r="N5" s="60" t="s">
        <v>6</v>
      </c>
      <c r="O5" s="60" t="s">
        <v>7</v>
      </c>
      <c r="P5" s="60" t="s">
        <v>13</v>
      </c>
    </row>
    <row r="6" spans="1:16" x14ac:dyDescent="0.35">
      <c r="A6" s="119">
        <v>2018</v>
      </c>
      <c r="B6" s="87">
        <v>34.220456802383318</v>
      </c>
      <c r="C6" s="87">
        <v>4.8709318156388299</v>
      </c>
      <c r="D6" s="79">
        <v>2014</v>
      </c>
      <c r="E6" s="81">
        <v>277</v>
      </c>
      <c r="F6" s="82">
        <v>0.13753723932472692</v>
      </c>
      <c r="G6" s="87">
        <v>33.012790697674419</v>
      </c>
      <c r="H6" s="87">
        <v>4.3202505807214022</v>
      </c>
      <c r="I6" s="79">
        <v>2580</v>
      </c>
      <c r="J6" s="81">
        <v>384</v>
      </c>
      <c r="K6" s="82">
        <v>0.14883720930232558</v>
      </c>
      <c r="L6" s="87">
        <v>37.644268774703555</v>
      </c>
      <c r="M6" s="87">
        <v>4.7216950253007566</v>
      </c>
      <c r="N6" s="79">
        <v>1014</v>
      </c>
      <c r="O6" s="81">
        <v>89</v>
      </c>
      <c r="P6" s="82">
        <v>8.7771203155818545E-2</v>
      </c>
    </row>
    <row r="7" spans="1:16" x14ac:dyDescent="0.35">
      <c r="A7" s="119">
        <v>2017</v>
      </c>
      <c r="B7" s="87">
        <v>34.487394957983192</v>
      </c>
      <c r="C7" s="87">
        <v>4.9307605366303955</v>
      </c>
      <c r="D7" s="79">
        <v>2142</v>
      </c>
      <c r="E7" s="81">
        <v>325</v>
      </c>
      <c r="F7" s="82">
        <v>0.15172735760971054</v>
      </c>
      <c r="G7" s="87">
        <v>33.16022544283414</v>
      </c>
      <c r="H7" s="87">
        <v>4.2168585754648946</v>
      </c>
      <c r="I7" s="79">
        <v>2484</v>
      </c>
      <c r="J7" s="81">
        <v>398</v>
      </c>
      <c r="K7" s="82">
        <v>0.16022544283413848</v>
      </c>
      <c r="L7" s="87">
        <v>37.859327217125383</v>
      </c>
      <c r="M7" s="87">
        <v>4.5030952268164457</v>
      </c>
      <c r="N7" s="79">
        <v>982</v>
      </c>
      <c r="O7" s="81">
        <v>89</v>
      </c>
      <c r="P7" s="82">
        <v>9.0631364562118122E-2</v>
      </c>
    </row>
    <row r="8" spans="1:16" x14ac:dyDescent="0.35">
      <c r="A8" s="119">
        <v>2016</v>
      </c>
      <c r="B8" s="87">
        <v>34.378390395731437</v>
      </c>
      <c r="C8" s="87">
        <v>4.7739003339981139</v>
      </c>
      <c r="D8" s="79">
        <v>2249</v>
      </c>
      <c r="E8" s="81">
        <v>307</v>
      </c>
      <c r="F8" s="82">
        <v>0.13650511338372609</v>
      </c>
      <c r="G8" s="87">
        <v>33.289288849868306</v>
      </c>
      <c r="H8" s="87">
        <v>4.2744087406916123</v>
      </c>
      <c r="I8" s="79">
        <v>2278</v>
      </c>
      <c r="J8" s="81">
        <v>318</v>
      </c>
      <c r="K8" s="82">
        <v>0.1395961369622476</v>
      </c>
      <c r="L8" s="87">
        <v>38.178571428571431</v>
      </c>
      <c r="M8" s="87">
        <v>4.1466013458118205</v>
      </c>
      <c r="N8" s="79">
        <v>924</v>
      </c>
      <c r="O8" s="81">
        <v>82</v>
      </c>
      <c r="P8" s="82">
        <v>8.8744588744588751E-2</v>
      </c>
    </row>
    <row r="9" spans="1:16" x14ac:dyDescent="0.35">
      <c r="A9" s="119">
        <v>2015</v>
      </c>
      <c r="B9" s="87">
        <v>33.926456542502386</v>
      </c>
      <c r="C9" s="87">
        <v>5.0713474162971472</v>
      </c>
      <c r="D9" s="79">
        <v>2094</v>
      </c>
      <c r="E9" s="81">
        <v>276</v>
      </c>
      <c r="F9" s="82">
        <v>0.1318051575931232</v>
      </c>
      <c r="G9" s="87">
        <v>33.364218827008379</v>
      </c>
      <c r="H9" s="87">
        <v>4.289536036909734</v>
      </c>
      <c r="I9" s="79">
        <v>2029</v>
      </c>
      <c r="J9" s="81">
        <v>325</v>
      </c>
      <c r="K9" s="82">
        <v>0.16017742730409068</v>
      </c>
      <c r="L9" s="87">
        <v>38.400943396226417</v>
      </c>
      <c r="M9" s="87">
        <v>4.3739795636481018</v>
      </c>
      <c r="N9" s="79">
        <v>848</v>
      </c>
      <c r="O9" s="81">
        <v>73</v>
      </c>
      <c r="P9" s="82">
        <v>8.6084905660377353E-2</v>
      </c>
    </row>
    <row r="10" spans="1:16" x14ac:dyDescent="0.35">
      <c r="A10" s="119">
        <v>2014</v>
      </c>
      <c r="B10" s="87">
        <v>33.969712015888781</v>
      </c>
      <c r="C10" s="87">
        <v>4.7864605694608651</v>
      </c>
      <c r="D10" s="79">
        <v>2014</v>
      </c>
      <c r="E10" s="81">
        <v>314</v>
      </c>
      <c r="F10" s="82">
        <v>0.15590863952333664</v>
      </c>
      <c r="G10" s="87">
        <v>33.585526315789473</v>
      </c>
      <c r="H10" s="87">
        <v>4.3986302876238899</v>
      </c>
      <c r="I10" s="79">
        <v>1824</v>
      </c>
      <c r="J10" s="81">
        <v>258</v>
      </c>
      <c r="K10" s="82">
        <v>0.14144736842105263</v>
      </c>
      <c r="L10" s="87">
        <v>38.52199074074074</v>
      </c>
      <c r="M10" s="87">
        <v>4.2130174943051895</v>
      </c>
      <c r="N10" s="79">
        <v>864</v>
      </c>
      <c r="O10" s="81">
        <v>71</v>
      </c>
      <c r="P10" s="82">
        <v>8.217592592592593E-2</v>
      </c>
    </row>
    <row r="11" spans="1:16" x14ac:dyDescent="0.35">
      <c r="A11" s="119">
        <v>2013</v>
      </c>
      <c r="B11" s="87">
        <v>33.828016643550626</v>
      </c>
      <c r="C11" s="87">
        <v>4.8348606092773991</v>
      </c>
      <c r="D11" s="79">
        <v>2163</v>
      </c>
      <c r="E11" s="81">
        <v>338</v>
      </c>
      <c r="F11" s="82">
        <v>0.15626444752658344</v>
      </c>
      <c r="G11" s="87">
        <v>33.787540983606554</v>
      </c>
      <c r="H11" s="87">
        <v>4.3483679454829831</v>
      </c>
      <c r="I11" s="79">
        <v>1525</v>
      </c>
      <c r="J11" s="81">
        <v>196</v>
      </c>
      <c r="K11" s="82">
        <v>0.12852459016393442</v>
      </c>
      <c r="L11" s="87">
        <v>38.396424815983174</v>
      </c>
      <c r="M11" s="87">
        <v>4.2433281390261861</v>
      </c>
      <c r="N11" s="79">
        <v>954</v>
      </c>
      <c r="O11" s="81">
        <v>61</v>
      </c>
      <c r="P11" s="82">
        <v>6.3941299790356398E-2</v>
      </c>
    </row>
    <row r="12" spans="1:16" x14ac:dyDescent="0.35">
      <c r="A12" s="119">
        <v>2012</v>
      </c>
      <c r="B12" s="87">
        <v>34.010973282442748</v>
      </c>
      <c r="C12" s="87">
        <v>5.0124248111902689</v>
      </c>
      <c r="D12" s="79">
        <v>2096</v>
      </c>
      <c r="E12" s="81">
        <v>288</v>
      </c>
      <c r="F12" s="82">
        <v>0.13740458015267176</v>
      </c>
      <c r="G12" s="87">
        <v>33.781756756756756</v>
      </c>
      <c r="H12" s="87">
        <v>4.2557201118685448</v>
      </c>
      <c r="I12" s="79">
        <v>1480</v>
      </c>
      <c r="J12" s="81">
        <v>217</v>
      </c>
      <c r="K12" s="82">
        <v>0.14662162162162162</v>
      </c>
      <c r="L12" s="87">
        <v>39.060975609756099</v>
      </c>
      <c r="M12" s="87">
        <v>4.1233269591757233</v>
      </c>
      <c r="N12" s="79">
        <v>902</v>
      </c>
      <c r="O12" s="81">
        <v>62</v>
      </c>
      <c r="P12" s="82">
        <v>6.8736141906873618E-2</v>
      </c>
    </row>
    <row r="13" spans="1:16" x14ac:dyDescent="0.35">
      <c r="A13" s="119">
        <v>2011</v>
      </c>
      <c r="B13" s="87">
        <v>34.171945701357465</v>
      </c>
      <c r="C13" s="87">
        <v>5.0003114317357076</v>
      </c>
      <c r="D13" s="79">
        <v>1989</v>
      </c>
      <c r="E13" s="81">
        <v>285</v>
      </c>
      <c r="F13" s="82">
        <v>0.14328808446455504</v>
      </c>
      <c r="G13" s="87">
        <v>34.375192604006166</v>
      </c>
      <c r="H13" s="87">
        <v>4.33357562058859</v>
      </c>
      <c r="I13" s="79">
        <v>1298</v>
      </c>
      <c r="J13" s="81">
        <v>155</v>
      </c>
      <c r="K13" s="82">
        <v>0.11941448382126348</v>
      </c>
      <c r="L13" s="87">
        <v>39.124542124542124</v>
      </c>
      <c r="M13" s="87">
        <v>4.2503029703540696</v>
      </c>
      <c r="N13" s="79">
        <v>820</v>
      </c>
      <c r="O13" s="81">
        <v>70</v>
      </c>
      <c r="P13" s="82">
        <v>8.5365853658536592E-2</v>
      </c>
    </row>
    <row r="14" spans="1:16" x14ac:dyDescent="0.35">
      <c r="A14" s="119">
        <v>2010</v>
      </c>
      <c r="B14" s="87">
        <v>34.109344894026975</v>
      </c>
      <c r="C14" s="87">
        <v>5.0234603134432918</v>
      </c>
      <c r="D14" s="79">
        <v>2076</v>
      </c>
      <c r="E14" s="81">
        <v>308</v>
      </c>
      <c r="F14" s="82">
        <v>0.14836223506743737</v>
      </c>
      <c r="G14" s="87">
        <v>34.553370786516851</v>
      </c>
      <c r="H14" s="87">
        <v>4.3395185472662696</v>
      </c>
      <c r="I14" s="79">
        <v>1068</v>
      </c>
      <c r="J14" s="81">
        <v>148</v>
      </c>
      <c r="K14" s="82">
        <v>0.13857677902621723</v>
      </c>
      <c r="L14" s="87">
        <v>38.785268414481898</v>
      </c>
      <c r="M14" s="87">
        <v>3.9660019219684153</v>
      </c>
      <c r="N14" s="79">
        <v>801</v>
      </c>
      <c r="O14" s="81">
        <v>66</v>
      </c>
      <c r="P14" s="82">
        <v>8.2397003745318345E-2</v>
      </c>
    </row>
    <row r="15" spans="1:16" x14ac:dyDescent="0.35">
      <c r="A15" s="119">
        <v>2009</v>
      </c>
      <c r="B15" s="87">
        <v>34.278327338129493</v>
      </c>
      <c r="C15" s="87">
        <v>4.8399155048707767</v>
      </c>
      <c r="D15" s="79">
        <v>2224</v>
      </c>
      <c r="E15" s="81">
        <v>287</v>
      </c>
      <c r="F15" s="82">
        <v>0.12904676258992806</v>
      </c>
      <c r="G15" s="87">
        <v>34.5427394438723</v>
      </c>
      <c r="H15" s="87">
        <v>4.2766070645587275</v>
      </c>
      <c r="I15" s="79">
        <v>971</v>
      </c>
      <c r="J15" s="81">
        <v>97</v>
      </c>
      <c r="K15" s="82">
        <v>9.9897013388259528E-2</v>
      </c>
      <c r="L15" s="87">
        <v>38.784900284900282</v>
      </c>
      <c r="M15" s="87">
        <v>3.9463134989787614</v>
      </c>
      <c r="N15" s="79">
        <v>702</v>
      </c>
      <c r="O15" s="81">
        <v>50</v>
      </c>
      <c r="P15" s="82">
        <v>7.1225071225071226E-2</v>
      </c>
    </row>
    <row r="16" spans="1:16" x14ac:dyDescent="0.35">
      <c r="A16" s="119">
        <v>2008</v>
      </c>
      <c r="B16" s="87">
        <v>34.070732740364249</v>
      </c>
      <c r="C16" s="87">
        <v>4.7622504206720002</v>
      </c>
      <c r="D16" s="79">
        <v>2361</v>
      </c>
      <c r="E16" s="81">
        <v>312</v>
      </c>
      <c r="F16" s="82">
        <v>0.13214739517153748</v>
      </c>
      <c r="G16" s="87">
        <v>34.801142857142857</v>
      </c>
      <c r="H16" s="87">
        <v>4.4082259285039598</v>
      </c>
      <c r="I16" s="79">
        <v>875</v>
      </c>
      <c r="J16" s="81">
        <v>96</v>
      </c>
      <c r="K16" s="82">
        <v>0.10971428571428571</v>
      </c>
      <c r="L16" s="87">
        <v>38.902925531914896</v>
      </c>
      <c r="M16" s="87">
        <v>3.7970301881567563</v>
      </c>
      <c r="N16" s="79">
        <v>752</v>
      </c>
      <c r="O16" s="81">
        <v>55</v>
      </c>
      <c r="P16" s="82">
        <v>7.3138297872340427E-2</v>
      </c>
    </row>
    <row r="17" spans="1:16" x14ac:dyDescent="0.35">
      <c r="A17" s="119">
        <v>2007</v>
      </c>
      <c r="B17" s="87">
        <v>34.028067361668001</v>
      </c>
      <c r="C17" s="87">
        <v>4.6346916828048474</v>
      </c>
      <c r="D17" s="79">
        <v>2494</v>
      </c>
      <c r="E17" s="81">
        <v>318</v>
      </c>
      <c r="F17" s="82">
        <v>0.12750601443464316</v>
      </c>
      <c r="G17" s="87">
        <v>35.034632034632033</v>
      </c>
      <c r="H17" s="87">
        <v>4.2959037556916524</v>
      </c>
      <c r="I17" s="79">
        <v>693</v>
      </c>
      <c r="J17" s="81">
        <v>81</v>
      </c>
      <c r="K17" s="82">
        <v>0.11688311688311688</v>
      </c>
      <c r="L17" s="87">
        <v>38.936440677966104</v>
      </c>
      <c r="M17" s="87">
        <v>3.6746458821871917</v>
      </c>
      <c r="N17" s="79">
        <v>708</v>
      </c>
      <c r="O17" s="81">
        <v>52</v>
      </c>
      <c r="P17" s="82">
        <v>7.3446327683615822E-2</v>
      </c>
    </row>
    <row r="18" spans="1:16" x14ac:dyDescent="0.35">
      <c r="A18" s="119">
        <v>2006</v>
      </c>
      <c r="B18" s="87">
        <v>33.893875998478507</v>
      </c>
      <c r="C18" s="87">
        <v>4.959378212737005</v>
      </c>
      <c r="D18" s="79">
        <v>2629</v>
      </c>
      <c r="E18" s="81">
        <v>327</v>
      </c>
      <c r="F18" s="82">
        <v>0.12438189425637125</v>
      </c>
      <c r="G18" s="87">
        <v>35.38739789964994</v>
      </c>
      <c r="H18" s="87">
        <v>3.998743078089618</v>
      </c>
      <c r="I18" s="79">
        <v>857</v>
      </c>
      <c r="J18" s="81">
        <v>88</v>
      </c>
      <c r="K18" s="82">
        <v>0.10268378063010501</v>
      </c>
      <c r="L18" s="87">
        <v>38.54111405835544</v>
      </c>
      <c r="M18" s="87">
        <v>3.9842570611301995</v>
      </c>
      <c r="N18" s="79">
        <v>754</v>
      </c>
      <c r="O18" s="81">
        <v>63</v>
      </c>
      <c r="P18" s="82">
        <v>8.3554376657824933E-2</v>
      </c>
    </row>
    <row r="19" spans="1:16" x14ac:dyDescent="0.35">
      <c r="A19" s="119">
        <v>2005</v>
      </c>
      <c r="B19" s="87">
        <v>33.612660135644312</v>
      </c>
      <c r="C19" s="87">
        <v>4.8102064812912175</v>
      </c>
      <c r="D19" s="79">
        <v>3981</v>
      </c>
      <c r="E19" s="81">
        <v>451</v>
      </c>
      <c r="F19" s="82">
        <v>0.11328811856317508</v>
      </c>
      <c r="G19" s="87">
        <v>34.925925925925924</v>
      </c>
      <c r="H19" s="87">
        <v>4.5867738676581418</v>
      </c>
      <c r="I19" s="79">
        <v>864</v>
      </c>
      <c r="J19" s="81">
        <v>91</v>
      </c>
      <c r="K19" s="82">
        <v>0.10532407407407407</v>
      </c>
      <c r="L19" s="87">
        <v>38.355691056910572</v>
      </c>
      <c r="M19" s="87">
        <v>4.0408870839061191</v>
      </c>
      <c r="N19" s="79">
        <v>990</v>
      </c>
      <c r="O19" s="81">
        <v>74</v>
      </c>
      <c r="P19" s="82">
        <v>7.4747474747474743E-2</v>
      </c>
    </row>
    <row r="20" spans="1:16" x14ac:dyDescent="0.35">
      <c r="A20" s="119">
        <v>2004</v>
      </c>
      <c r="B20" s="87">
        <v>33.531062553556126</v>
      </c>
      <c r="C20" s="87">
        <v>4.7732764362606508</v>
      </c>
      <c r="D20" s="79">
        <v>4668</v>
      </c>
      <c r="E20" s="81">
        <v>552</v>
      </c>
      <c r="F20" s="82">
        <v>0.11825192802056556</v>
      </c>
      <c r="G20" s="87">
        <v>34.935414424111947</v>
      </c>
      <c r="H20" s="87">
        <v>4.3893065165071592</v>
      </c>
      <c r="I20" s="79">
        <v>929</v>
      </c>
      <c r="J20" s="81">
        <v>92</v>
      </c>
      <c r="K20" s="82">
        <v>9.903121636167922E-2</v>
      </c>
      <c r="L20" s="87">
        <v>38.000855431993159</v>
      </c>
      <c r="M20" s="87">
        <v>3.9399903106540752</v>
      </c>
      <c r="N20" s="79">
        <v>1176</v>
      </c>
      <c r="O20" s="81">
        <v>66</v>
      </c>
      <c r="P20" s="82">
        <v>5.6122448979591837E-2</v>
      </c>
    </row>
    <row r="21" spans="1:16" x14ac:dyDescent="0.35">
      <c r="A21" s="119">
        <v>2003</v>
      </c>
      <c r="B21" s="87">
        <v>33.450929956470119</v>
      </c>
      <c r="C21" s="87">
        <v>4.8634974214470317</v>
      </c>
      <c r="D21" s="79">
        <v>5059</v>
      </c>
      <c r="E21" s="81">
        <v>615</v>
      </c>
      <c r="F21" s="82">
        <v>0.1215655267839494</v>
      </c>
      <c r="G21" s="87">
        <v>34.310734463276837</v>
      </c>
      <c r="H21" s="87">
        <v>4.191671594960507</v>
      </c>
      <c r="I21" s="79">
        <v>708</v>
      </c>
      <c r="J21" s="81">
        <v>63</v>
      </c>
      <c r="K21" s="82">
        <v>8.8983050847457626E-2</v>
      </c>
      <c r="L21" s="87">
        <v>37.601431980906924</v>
      </c>
      <c r="M21" s="87">
        <v>4.1003053442418</v>
      </c>
      <c r="N21" s="79">
        <v>1276</v>
      </c>
      <c r="O21" s="81">
        <v>82</v>
      </c>
      <c r="P21" s="82">
        <v>6.4263322884012541E-2</v>
      </c>
    </row>
    <row r="22" spans="1:16" x14ac:dyDescent="0.35">
      <c r="A22" s="119">
        <v>2002</v>
      </c>
      <c r="B22" s="87">
        <v>33.247358979469801</v>
      </c>
      <c r="C22" s="87">
        <v>4.8447293765500259</v>
      </c>
      <c r="D22" s="79">
        <v>5032</v>
      </c>
      <c r="E22" s="81">
        <v>629</v>
      </c>
      <c r="F22" s="82">
        <v>0.125</v>
      </c>
      <c r="G22" s="87">
        <v>33.954128440366972</v>
      </c>
      <c r="H22" s="87">
        <v>4.5454927524645816</v>
      </c>
      <c r="I22" s="79">
        <v>654</v>
      </c>
      <c r="J22" s="81">
        <v>77</v>
      </c>
      <c r="K22" s="82">
        <v>0.11773700305810397</v>
      </c>
      <c r="L22" s="87">
        <v>37.573205741626793</v>
      </c>
      <c r="M22" s="87">
        <v>4.2680127442899609</v>
      </c>
      <c r="N22" s="79">
        <v>1068</v>
      </c>
      <c r="O22" s="81">
        <v>69</v>
      </c>
      <c r="P22" s="82">
        <v>6.4606741573033713E-2</v>
      </c>
    </row>
    <row r="23" spans="1:16" x14ac:dyDescent="0.35">
      <c r="A23" s="119">
        <v>2001</v>
      </c>
      <c r="B23" s="87">
        <v>33.273583055501078</v>
      </c>
      <c r="C23" s="87">
        <v>4.7964520709203544</v>
      </c>
      <c r="D23" s="79">
        <v>5110</v>
      </c>
      <c r="E23" s="81">
        <v>550</v>
      </c>
      <c r="F23" s="82">
        <v>0.10763209393346379</v>
      </c>
      <c r="G23" s="87">
        <v>34.606896551724141</v>
      </c>
      <c r="H23" s="87">
        <v>4.1315381651375462</v>
      </c>
      <c r="I23" s="79">
        <v>580</v>
      </c>
      <c r="J23" s="81">
        <v>61</v>
      </c>
      <c r="K23" s="82">
        <v>0.10517241379310345</v>
      </c>
      <c r="L23" s="87">
        <v>37.241343126967472</v>
      </c>
      <c r="M23" s="87">
        <v>4.4599760351133533</v>
      </c>
      <c r="N23" s="79">
        <v>1014</v>
      </c>
      <c r="O23" s="81">
        <v>72</v>
      </c>
      <c r="P23" s="82">
        <v>7.1005917159763315E-2</v>
      </c>
    </row>
    <row r="24" spans="1:16" x14ac:dyDescent="0.35">
      <c r="A24" s="119">
        <v>2000</v>
      </c>
      <c r="B24" s="87">
        <v>32.528139356814698</v>
      </c>
      <c r="C24" s="87">
        <v>4.9427012317184849</v>
      </c>
      <c r="D24" s="79">
        <v>5233</v>
      </c>
      <c r="E24" s="81">
        <v>600</v>
      </c>
      <c r="F24" s="82">
        <v>0.11465698452130708</v>
      </c>
      <c r="G24" s="87">
        <v>34.352402745995427</v>
      </c>
      <c r="H24" s="87">
        <v>4.5168714940862031</v>
      </c>
      <c r="I24" s="79">
        <v>437</v>
      </c>
      <c r="J24" s="81">
        <v>37</v>
      </c>
      <c r="K24" s="82">
        <v>8.4668192219679639E-2</v>
      </c>
      <c r="L24" s="87">
        <v>37.227378190255223</v>
      </c>
      <c r="M24" s="87">
        <v>4.3492317206592244</v>
      </c>
      <c r="N24" s="79">
        <v>955</v>
      </c>
      <c r="O24" s="81">
        <v>62</v>
      </c>
      <c r="P24" s="82">
        <v>6.4921465968586389E-2</v>
      </c>
    </row>
    <row r="25" spans="1:16" x14ac:dyDescent="0.35">
      <c r="A25" s="59"/>
      <c r="B25" s="58"/>
      <c r="C25" s="58"/>
      <c r="D25" s="57"/>
      <c r="E25" s="56"/>
      <c r="F25" s="55"/>
      <c r="G25" s="58"/>
      <c r="H25" s="58"/>
      <c r="I25" s="57"/>
      <c r="J25" s="56"/>
      <c r="K25" s="55"/>
      <c r="L25" s="58"/>
      <c r="M25" s="58"/>
      <c r="N25" s="57"/>
      <c r="O25" s="56"/>
      <c r="P25" s="55"/>
    </row>
    <row r="26" spans="1:16" x14ac:dyDescent="0.35">
      <c r="A26" s="76" t="s">
        <v>175</v>
      </c>
    </row>
  </sheetData>
  <mergeCells count="4">
    <mergeCell ref="B4:F4"/>
    <mergeCell ref="G4:K4"/>
    <mergeCell ref="L4:P4"/>
    <mergeCell ref="A4:A5"/>
  </mergeCells>
  <hyperlinks>
    <hyperlink ref="A1" location="'Table of contents'!A1" display="Table of contents" xr:uid="{F691AEFC-1599-4005-ADA5-BD03D66C6241}"/>
  </hyperlink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40A2E-6247-4CF4-BDEE-EC713B783199}">
  <dimension ref="A1:V26"/>
  <sheetViews>
    <sheetView workbookViewId="0">
      <pane xSplit="1" topLeftCell="B1" activePane="topRight" state="frozen"/>
      <selection pane="topRight"/>
    </sheetView>
  </sheetViews>
  <sheetFormatPr defaultRowHeight="11.65" x14ac:dyDescent="0.35"/>
  <cols>
    <col min="1" max="1" width="6" style="62" customWidth="1"/>
    <col min="2" max="2" width="9.75" style="61" customWidth="1"/>
    <col min="3" max="3" width="8.375" style="61" customWidth="1"/>
    <col min="4" max="4" width="11.375" style="62" customWidth="1"/>
    <col min="5" max="5" width="9.875" style="61" customWidth="1"/>
    <col min="6" max="6" width="8.75" style="61" customWidth="1"/>
    <col min="7" max="7" width="12.125" style="61" customWidth="1"/>
    <col min="8" max="8" width="10.625" style="61" customWidth="1"/>
    <col min="9" max="9" width="12" style="61" customWidth="1"/>
    <col min="10" max="10" width="8.875" style="61" customWidth="1"/>
    <col min="11" max="11" width="10.625" style="61" customWidth="1"/>
    <col min="12" max="12" width="11.875" style="61" customWidth="1"/>
    <col min="13" max="13" width="11.375" style="61" customWidth="1"/>
    <col min="14" max="14" width="10.5" style="61" customWidth="1"/>
    <col min="15" max="15" width="11.875" style="61" customWidth="1"/>
    <col min="16" max="16" width="10.75" style="61" customWidth="1"/>
    <col min="17" max="17" width="11" style="61" customWidth="1"/>
    <col min="18" max="18" width="12.5" style="61" customWidth="1"/>
    <col min="19" max="19" width="11.625" style="61" customWidth="1"/>
    <col min="20" max="16384" width="9" style="61"/>
  </cols>
  <sheetData>
    <row r="1" spans="1:22" ht="13.5" x14ac:dyDescent="0.35">
      <c r="A1" s="45" t="s">
        <v>91</v>
      </c>
    </row>
    <row r="3" spans="1:22" x14ac:dyDescent="0.35">
      <c r="A3" s="65" t="s">
        <v>110</v>
      </c>
    </row>
    <row r="4" spans="1:22" x14ac:dyDescent="0.35">
      <c r="A4" s="164" t="s">
        <v>5</v>
      </c>
      <c r="B4" s="159" t="s">
        <v>115</v>
      </c>
      <c r="C4" s="163"/>
      <c r="D4" s="163"/>
      <c r="E4" s="159" t="s">
        <v>114</v>
      </c>
      <c r="F4" s="163"/>
      <c r="G4" s="163"/>
      <c r="H4" s="159" t="s">
        <v>113</v>
      </c>
      <c r="I4" s="163"/>
      <c r="J4" s="163"/>
      <c r="K4" s="159" t="s">
        <v>112</v>
      </c>
      <c r="L4" s="163"/>
      <c r="M4" s="163"/>
      <c r="N4" s="159" t="s">
        <v>113</v>
      </c>
      <c r="O4" s="163"/>
      <c r="P4" s="163"/>
      <c r="Q4" s="159" t="s">
        <v>112</v>
      </c>
      <c r="R4" s="163"/>
      <c r="S4" s="163"/>
    </row>
    <row r="5" spans="1:22" s="62" customFormat="1" x14ac:dyDescent="0.35">
      <c r="A5" s="164"/>
      <c r="B5" s="64" t="s">
        <v>106</v>
      </c>
      <c r="C5" s="64" t="s">
        <v>104</v>
      </c>
      <c r="D5" s="69" t="s">
        <v>105</v>
      </c>
      <c r="E5" s="64" t="s">
        <v>106</v>
      </c>
      <c r="F5" s="64" t="s">
        <v>104</v>
      </c>
      <c r="G5" s="64" t="s">
        <v>105</v>
      </c>
      <c r="H5" s="64" t="s">
        <v>106</v>
      </c>
      <c r="I5" s="64" t="s">
        <v>105</v>
      </c>
      <c r="J5" s="64" t="s">
        <v>104</v>
      </c>
      <c r="K5" s="64" t="s">
        <v>106</v>
      </c>
      <c r="L5" s="64" t="s">
        <v>105</v>
      </c>
      <c r="M5" s="64" t="s">
        <v>104</v>
      </c>
      <c r="N5" s="64" t="s">
        <v>106</v>
      </c>
      <c r="O5" s="64" t="s">
        <v>105</v>
      </c>
      <c r="P5" s="64" t="s">
        <v>104</v>
      </c>
      <c r="Q5" s="64" t="s">
        <v>106</v>
      </c>
      <c r="R5" s="64" t="s">
        <v>105</v>
      </c>
      <c r="S5" s="64" t="s">
        <v>104</v>
      </c>
    </row>
    <row r="6" spans="1:22" x14ac:dyDescent="0.35">
      <c r="A6" s="119">
        <v>2018</v>
      </c>
      <c r="B6" s="80">
        <v>854</v>
      </c>
      <c r="C6" s="80">
        <v>1072</v>
      </c>
      <c r="D6" s="80">
        <v>6</v>
      </c>
      <c r="E6" s="84">
        <v>0.4420289855072464</v>
      </c>
      <c r="F6" s="84">
        <v>0.5548654244306418</v>
      </c>
      <c r="G6" s="84">
        <v>3.105590062111801E-3</v>
      </c>
      <c r="H6" s="108">
        <v>155</v>
      </c>
      <c r="I6" s="109"/>
      <c r="J6" s="108">
        <v>22</v>
      </c>
      <c r="K6" s="84">
        <v>0.87570621468926557</v>
      </c>
      <c r="L6" s="110"/>
      <c r="M6" s="84">
        <v>0.12429378531073447</v>
      </c>
      <c r="N6" s="108">
        <v>368</v>
      </c>
      <c r="O6" s="108">
        <v>8</v>
      </c>
      <c r="P6" s="108">
        <v>44</v>
      </c>
      <c r="Q6" s="84">
        <v>0.87619047619047619</v>
      </c>
      <c r="R6" s="84">
        <v>1.9047619047619049E-2</v>
      </c>
      <c r="S6" s="84">
        <v>0.10476190476190476</v>
      </c>
      <c r="T6" s="128"/>
      <c r="U6" s="128"/>
      <c r="V6" s="128"/>
    </row>
    <row r="7" spans="1:22" x14ac:dyDescent="0.35">
      <c r="A7" s="119">
        <v>2017</v>
      </c>
      <c r="B7" s="80">
        <v>738</v>
      </c>
      <c r="C7" s="80">
        <v>744</v>
      </c>
      <c r="D7" s="80" t="s">
        <v>181</v>
      </c>
      <c r="E7" s="84" t="s">
        <v>182</v>
      </c>
      <c r="F7" s="84" t="s">
        <v>182</v>
      </c>
      <c r="G7" s="84" t="s">
        <v>182</v>
      </c>
      <c r="H7" s="108">
        <v>149</v>
      </c>
      <c r="I7" s="80" t="s">
        <v>181</v>
      </c>
      <c r="J7" s="108">
        <v>18</v>
      </c>
      <c r="K7" s="84" t="s">
        <v>182</v>
      </c>
      <c r="L7" s="84" t="s">
        <v>182</v>
      </c>
      <c r="M7" s="84" t="s">
        <v>182</v>
      </c>
      <c r="N7" s="108">
        <v>384</v>
      </c>
      <c r="O7" s="80" t="s">
        <v>181</v>
      </c>
      <c r="P7" s="108">
        <v>29</v>
      </c>
      <c r="Q7" s="84" t="s">
        <v>182</v>
      </c>
      <c r="R7" s="84" t="s">
        <v>182</v>
      </c>
      <c r="S7" s="84" t="s">
        <v>182</v>
      </c>
    </row>
    <row r="8" spans="1:22" x14ac:dyDescent="0.35">
      <c r="A8" s="119">
        <v>2016</v>
      </c>
      <c r="B8" s="80">
        <v>730</v>
      </c>
      <c r="C8" s="80">
        <v>586</v>
      </c>
      <c r="D8" s="80">
        <v>8</v>
      </c>
      <c r="E8" s="84">
        <v>0.55135951661631422</v>
      </c>
      <c r="F8" s="84">
        <v>0.44259818731117823</v>
      </c>
      <c r="G8" s="84">
        <v>6.0422960725075529E-3</v>
      </c>
      <c r="H8" s="108">
        <v>180</v>
      </c>
      <c r="I8" s="80" t="s">
        <v>181</v>
      </c>
      <c r="J8" s="108">
        <v>12</v>
      </c>
      <c r="K8" s="84" t="s">
        <v>182</v>
      </c>
      <c r="L8" s="84" t="s">
        <v>182</v>
      </c>
      <c r="M8" s="84" t="s">
        <v>182</v>
      </c>
      <c r="N8" s="108">
        <v>331</v>
      </c>
      <c r="O8" s="80" t="s">
        <v>181</v>
      </c>
      <c r="P8" s="108">
        <v>33</v>
      </c>
      <c r="Q8" s="84" t="s">
        <v>182</v>
      </c>
      <c r="R8" s="84" t="s">
        <v>182</v>
      </c>
      <c r="S8" s="84" t="s">
        <v>182</v>
      </c>
    </row>
    <row r="9" spans="1:22" x14ac:dyDescent="0.35">
      <c r="A9" s="119">
        <v>2015</v>
      </c>
      <c r="B9" s="80">
        <v>614</v>
      </c>
      <c r="C9" s="80">
        <v>504</v>
      </c>
      <c r="D9" s="80">
        <v>5</v>
      </c>
      <c r="E9" s="84">
        <v>0.54674977738201247</v>
      </c>
      <c r="F9" s="84">
        <v>0.44879786286731965</v>
      </c>
      <c r="G9" s="84">
        <v>4.4523597506678537E-3</v>
      </c>
      <c r="H9" s="108">
        <v>121</v>
      </c>
      <c r="I9" s="80" t="s">
        <v>181</v>
      </c>
      <c r="J9" s="108">
        <v>13</v>
      </c>
      <c r="K9" s="84" t="s">
        <v>182</v>
      </c>
      <c r="L9" s="84" t="s">
        <v>182</v>
      </c>
      <c r="M9" s="84" t="s">
        <v>182</v>
      </c>
      <c r="N9" s="108">
        <v>273</v>
      </c>
      <c r="O9" s="80" t="s">
        <v>181</v>
      </c>
      <c r="P9" s="108">
        <v>20</v>
      </c>
      <c r="Q9" s="84" t="s">
        <v>182</v>
      </c>
      <c r="R9" s="84" t="s">
        <v>182</v>
      </c>
      <c r="S9" s="84" t="s">
        <v>182</v>
      </c>
    </row>
    <row r="10" spans="1:22" x14ac:dyDescent="0.35">
      <c r="A10" s="119">
        <v>2014</v>
      </c>
      <c r="B10" s="80">
        <v>397</v>
      </c>
      <c r="C10" s="80">
        <v>307</v>
      </c>
      <c r="D10" s="80">
        <v>11</v>
      </c>
      <c r="E10" s="84">
        <v>0.55524475524475525</v>
      </c>
      <c r="F10" s="84">
        <v>0.42937062937062936</v>
      </c>
      <c r="G10" s="84">
        <v>1.5384615384615385E-2</v>
      </c>
      <c r="H10" s="108">
        <v>110</v>
      </c>
      <c r="I10" s="109"/>
      <c r="J10" s="108">
        <v>16</v>
      </c>
      <c r="K10" s="84">
        <v>0.87301587301587302</v>
      </c>
      <c r="L10" s="110"/>
      <c r="M10" s="84">
        <v>0.12698412698412698</v>
      </c>
      <c r="N10" s="108">
        <v>134</v>
      </c>
      <c r="O10" s="108">
        <v>5</v>
      </c>
      <c r="P10" s="108">
        <v>7</v>
      </c>
      <c r="Q10" s="84">
        <v>0.9178082191780822</v>
      </c>
      <c r="R10" s="84">
        <v>3.4246575342465752E-2</v>
      </c>
      <c r="S10" s="84">
        <v>4.7945205479452052E-2</v>
      </c>
    </row>
    <row r="11" spans="1:22" x14ac:dyDescent="0.35">
      <c r="A11" s="119">
        <v>2013</v>
      </c>
      <c r="B11" s="80">
        <v>317</v>
      </c>
      <c r="C11" s="80">
        <v>251</v>
      </c>
      <c r="D11" s="80" t="s">
        <v>181</v>
      </c>
      <c r="E11" s="84" t="s">
        <v>182</v>
      </c>
      <c r="F11" s="84" t="s">
        <v>182</v>
      </c>
      <c r="G11" s="84" t="s">
        <v>182</v>
      </c>
      <c r="H11" s="108">
        <v>93</v>
      </c>
      <c r="I11" s="109"/>
      <c r="J11" s="108">
        <v>7</v>
      </c>
      <c r="K11" s="84">
        <v>0.93</v>
      </c>
      <c r="L11" s="110"/>
      <c r="M11" s="84">
        <v>7.0000000000000007E-2</v>
      </c>
      <c r="N11" s="108">
        <v>84</v>
      </c>
      <c r="O11" s="80" t="s">
        <v>181</v>
      </c>
      <c r="P11" s="108">
        <v>5</v>
      </c>
      <c r="Q11" s="84" t="s">
        <v>182</v>
      </c>
      <c r="R11" s="84" t="s">
        <v>182</v>
      </c>
      <c r="S11" s="84" t="s">
        <v>182</v>
      </c>
    </row>
    <row r="12" spans="1:22" x14ac:dyDescent="0.35">
      <c r="A12" s="119">
        <v>2012</v>
      </c>
      <c r="B12" s="80">
        <v>218</v>
      </c>
      <c r="C12" s="80">
        <v>191</v>
      </c>
      <c r="D12" s="80" t="s">
        <v>181</v>
      </c>
      <c r="E12" s="84" t="s">
        <v>182</v>
      </c>
      <c r="F12" s="84" t="s">
        <v>182</v>
      </c>
      <c r="G12" s="84" t="s">
        <v>182</v>
      </c>
      <c r="H12" s="108">
        <v>73</v>
      </c>
      <c r="I12" s="109"/>
      <c r="J12" s="108">
        <v>9</v>
      </c>
      <c r="K12" s="84">
        <v>0.8902439024390244</v>
      </c>
      <c r="L12" s="110"/>
      <c r="M12" s="84">
        <v>0.10975609756097561</v>
      </c>
      <c r="N12" s="108">
        <v>69</v>
      </c>
      <c r="O12" s="80" t="s">
        <v>181</v>
      </c>
      <c r="P12" s="80" t="s">
        <v>181</v>
      </c>
      <c r="Q12" s="84" t="s">
        <v>182</v>
      </c>
      <c r="R12" s="84" t="s">
        <v>182</v>
      </c>
      <c r="S12" s="84" t="s">
        <v>182</v>
      </c>
    </row>
    <row r="13" spans="1:22" x14ac:dyDescent="0.35">
      <c r="A13" s="119">
        <v>2011</v>
      </c>
      <c r="B13" s="80">
        <v>176</v>
      </c>
      <c r="C13" s="80">
        <v>146</v>
      </c>
      <c r="D13" s="107"/>
      <c r="E13" s="84">
        <v>0.54658385093167705</v>
      </c>
      <c r="F13" s="84">
        <v>0.453416149068323</v>
      </c>
      <c r="G13" s="110"/>
      <c r="H13" s="108">
        <v>42</v>
      </c>
      <c r="I13" s="109"/>
      <c r="J13" s="80" t="s">
        <v>181</v>
      </c>
      <c r="K13" s="84" t="s">
        <v>182</v>
      </c>
      <c r="L13" s="110"/>
      <c r="M13" s="84" t="s">
        <v>182</v>
      </c>
      <c r="N13" s="108">
        <v>68</v>
      </c>
      <c r="O13" s="109"/>
      <c r="P13" s="80" t="s">
        <v>181</v>
      </c>
      <c r="Q13" s="84" t="s">
        <v>182</v>
      </c>
      <c r="R13" s="110"/>
      <c r="S13" s="84" t="s">
        <v>182</v>
      </c>
    </row>
    <row r="14" spans="1:22" x14ac:dyDescent="0.35">
      <c r="A14" s="119">
        <v>2010</v>
      </c>
      <c r="B14" s="80">
        <v>118</v>
      </c>
      <c r="C14" s="80">
        <v>115</v>
      </c>
      <c r="D14" s="107"/>
      <c r="E14" s="84">
        <v>0.50643776824034337</v>
      </c>
      <c r="F14" s="84">
        <v>0.49356223175965663</v>
      </c>
      <c r="G14" s="110"/>
      <c r="H14" s="108">
        <v>48</v>
      </c>
      <c r="I14" s="109"/>
      <c r="J14" s="108">
        <v>6</v>
      </c>
      <c r="K14" s="84">
        <v>0.88888888888888884</v>
      </c>
      <c r="L14" s="110"/>
      <c r="M14" s="84">
        <v>0.1111111111111111</v>
      </c>
      <c r="N14" s="108">
        <v>26</v>
      </c>
      <c r="O14" s="109"/>
      <c r="P14" s="109"/>
      <c r="Q14" s="84">
        <v>1</v>
      </c>
      <c r="R14" s="110"/>
      <c r="S14" s="110"/>
    </row>
    <row r="15" spans="1:22" x14ac:dyDescent="0.35">
      <c r="A15" s="119">
        <v>2009</v>
      </c>
      <c r="B15" s="80">
        <v>95</v>
      </c>
      <c r="C15" s="80">
        <v>130</v>
      </c>
      <c r="D15" s="80" t="s">
        <v>181</v>
      </c>
      <c r="E15" s="84" t="s">
        <v>182</v>
      </c>
      <c r="F15" s="84" t="s">
        <v>182</v>
      </c>
      <c r="G15" s="84" t="s">
        <v>182</v>
      </c>
      <c r="H15" s="107"/>
      <c r="I15" s="107"/>
      <c r="J15" s="107"/>
      <c r="K15" s="107"/>
      <c r="L15" s="107"/>
      <c r="M15" s="107"/>
      <c r="N15" s="107"/>
      <c r="O15" s="107"/>
      <c r="P15" s="107"/>
      <c r="Q15" s="107"/>
      <c r="R15" s="107"/>
      <c r="S15" s="107"/>
    </row>
    <row r="16" spans="1:22" x14ac:dyDescent="0.35">
      <c r="A16" s="119">
        <v>2008</v>
      </c>
      <c r="B16" s="80">
        <v>99</v>
      </c>
      <c r="C16" s="80">
        <v>114</v>
      </c>
      <c r="D16" s="80" t="s">
        <v>181</v>
      </c>
      <c r="E16" s="84" t="s">
        <v>182</v>
      </c>
      <c r="F16" s="84" t="s">
        <v>182</v>
      </c>
      <c r="G16" s="84" t="s">
        <v>182</v>
      </c>
      <c r="H16" s="107"/>
      <c r="I16" s="107"/>
      <c r="J16" s="107"/>
      <c r="K16" s="107"/>
      <c r="L16" s="107"/>
      <c r="M16" s="107"/>
      <c r="N16" s="107"/>
      <c r="O16" s="107"/>
      <c r="P16" s="107"/>
      <c r="Q16" s="107"/>
      <c r="R16" s="107"/>
      <c r="S16" s="107"/>
    </row>
    <row r="17" spans="1:19" x14ac:dyDescent="0.35">
      <c r="A17" s="119">
        <v>2007</v>
      </c>
      <c r="B17" s="80">
        <v>43</v>
      </c>
      <c r="C17" s="80">
        <v>63</v>
      </c>
      <c r="D17" s="107"/>
      <c r="E17" s="84">
        <v>0.40566037735849059</v>
      </c>
      <c r="F17" s="84">
        <v>0.59433962264150941</v>
      </c>
      <c r="G17" s="110"/>
      <c r="H17" s="107"/>
      <c r="I17" s="107"/>
      <c r="J17" s="107"/>
      <c r="K17" s="107"/>
      <c r="L17" s="107"/>
      <c r="M17" s="107"/>
      <c r="N17" s="107"/>
      <c r="O17" s="107"/>
      <c r="P17" s="107"/>
      <c r="Q17" s="107"/>
      <c r="R17" s="107"/>
      <c r="S17" s="107"/>
    </row>
    <row r="18" spans="1:19" x14ac:dyDescent="0.35">
      <c r="A18" s="119">
        <v>2006</v>
      </c>
      <c r="B18" s="80">
        <v>21</v>
      </c>
      <c r="C18" s="80">
        <v>38</v>
      </c>
      <c r="D18" s="107"/>
      <c r="E18" s="84">
        <v>0.3559322033898305</v>
      </c>
      <c r="F18" s="84">
        <v>0.64406779661016944</v>
      </c>
      <c r="G18" s="110"/>
      <c r="H18" s="107"/>
      <c r="I18" s="107"/>
      <c r="J18" s="107"/>
      <c r="K18" s="107"/>
      <c r="L18" s="107"/>
      <c r="M18" s="107"/>
      <c r="N18" s="107"/>
      <c r="O18" s="107"/>
      <c r="P18" s="107"/>
      <c r="Q18" s="107"/>
      <c r="R18" s="107"/>
      <c r="S18" s="107"/>
    </row>
    <row r="19" spans="1:19" x14ac:dyDescent="0.35">
      <c r="A19" s="119">
        <v>2005</v>
      </c>
      <c r="B19" s="80">
        <v>9</v>
      </c>
      <c r="C19" s="80">
        <v>22</v>
      </c>
      <c r="D19" s="107"/>
      <c r="E19" s="84">
        <v>0.29032258064516131</v>
      </c>
      <c r="F19" s="84">
        <v>0.70967741935483875</v>
      </c>
      <c r="G19" s="110"/>
      <c r="H19" s="107"/>
      <c r="I19" s="107"/>
      <c r="J19" s="107"/>
      <c r="K19" s="107"/>
      <c r="L19" s="107"/>
      <c r="M19" s="107"/>
      <c r="N19" s="107"/>
      <c r="O19" s="107"/>
      <c r="P19" s="107"/>
      <c r="Q19" s="107"/>
      <c r="R19" s="107"/>
      <c r="S19" s="107"/>
    </row>
    <row r="20" spans="1:19" x14ac:dyDescent="0.35">
      <c r="A20" s="119">
        <v>2004</v>
      </c>
      <c r="B20" s="80">
        <v>5</v>
      </c>
      <c r="C20" s="80">
        <v>15</v>
      </c>
      <c r="D20" s="107"/>
      <c r="E20" s="84">
        <v>0.25</v>
      </c>
      <c r="F20" s="84">
        <v>0.75</v>
      </c>
      <c r="G20" s="110"/>
      <c r="H20" s="107"/>
      <c r="I20" s="107"/>
      <c r="J20" s="107"/>
      <c r="K20" s="107"/>
      <c r="L20" s="107"/>
      <c r="M20" s="107"/>
      <c r="N20" s="107"/>
      <c r="O20" s="107"/>
      <c r="P20" s="107"/>
      <c r="Q20" s="107"/>
      <c r="R20" s="107"/>
      <c r="S20" s="107"/>
    </row>
    <row r="21" spans="1:19" x14ac:dyDescent="0.35">
      <c r="A21" s="119">
        <v>2003</v>
      </c>
      <c r="B21" s="80">
        <v>7</v>
      </c>
      <c r="C21" s="80">
        <v>16</v>
      </c>
      <c r="D21" s="107"/>
      <c r="E21" s="84">
        <v>0.30434782608695654</v>
      </c>
      <c r="F21" s="84">
        <v>0.69565217391304346</v>
      </c>
      <c r="G21" s="110"/>
      <c r="H21" s="107"/>
      <c r="I21" s="107"/>
      <c r="J21" s="107"/>
      <c r="K21" s="107"/>
      <c r="L21" s="107"/>
      <c r="M21" s="107"/>
      <c r="N21" s="107"/>
      <c r="O21" s="107"/>
      <c r="P21" s="107"/>
      <c r="Q21" s="107"/>
      <c r="R21" s="107"/>
      <c r="S21" s="107"/>
    </row>
    <row r="22" spans="1:19" x14ac:dyDescent="0.35">
      <c r="A22" s="119">
        <v>2002</v>
      </c>
      <c r="B22" s="80" t="s">
        <v>181</v>
      </c>
      <c r="C22" s="80">
        <v>14</v>
      </c>
      <c r="D22" s="107"/>
      <c r="E22" s="84" t="s">
        <v>182</v>
      </c>
      <c r="F22" s="84" t="s">
        <v>182</v>
      </c>
      <c r="G22" s="110"/>
      <c r="H22" s="107"/>
      <c r="I22" s="107"/>
      <c r="J22" s="107"/>
      <c r="K22" s="107"/>
      <c r="L22" s="107"/>
      <c r="M22" s="107"/>
      <c r="N22" s="107"/>
      <c r="O22" s="107"/>
      <c r="P22" s="107"/>
      <c r="Q22" s="107"/>
      <c r="R22" s="107"/>
      <c r="S22" s="107"/>
    </row>
    <row r="23" spans="1:19" x14ac:dyDescent="0.35">
      <c r="A23" s="119">
        <v>2001</v>
      </c>
      <c r="B23" s="80" t="s">
        <v>181</v>
      </c>
      <c r="C23" s="80">
        <v>11</v>
      </c>
      <c r="D23" s="107"/>
      <c r="E23" s="84" t="s">
        <v>182</v>
      </c>
      <c r="F23" s="84" t="s">
        <v>182</v>
      </c>
      <c r="G23" s="110"/>
      <c r="H23" s="107"/>
      <c r="I23" s="107"/>
      <c r="J23" s="107"/>
      <c r="K23" s="107"/>
      <c r="L23" s="107"/>
      <c r="M23" s="107"/>
      <c r="N23" s="107"/>
      <c r="O23" s="107"/>
      <c r="P23" s="107"/>
      <c r="Q23" s="107"/>
      <c r="R23" s="107"/>
      <c r="S23" s="107"/>
    </row>
    <row r="24" spans="1:19" x14ac:dyDescent="0.35">
      <c r="A24" s="119">
        <v>2000</v>
      </c>
      <c r="B24" s="80" t="s">
        <v>181</v>
      </c>
      <c r="C24" s="80">
        <v>8</v>
      </c>
      <c r="D24" s="107"/>
      <c r="E24" s="84" t="s">
        <v>182</v>
      </c>
      <c r="F24" s="84" t="s">
        <v>182</v>
      </c>
      <c r="G24" s="110"/>
      <c r="H24" s="107"/>
      <c r="I24" s="107"/>
      <c r="J24" s="107"/>
      <c r="K24" s="107"/>
      <c r="L24" s="107"/>
      <c r="M24" s="107"/>
      <c r="N24" s="107"/>
      <c r="O24" s="107"/>
      <c r="P24" s="107"/>
      <c r="Q24" s="107"/>
      <c r="R24" s="107"/>
      <c r="S24" s="107"/>
    </row>
    <row r="26" spans="1:19" x14ac:dyDescent="0.35">
      <c r="A26" s="63" t="s">
        <v>111</v>
      </c>
    </row>
  </sheetData>
  <mergeCells count="7">
    <mergeCell ref="Q4:S4"/>
    <mergeCell ref="A4:A5"/>
    <mergeCell ref="B4:D4"/>
    <mergeCell ref="E4:G4"/>
    <mergeCell ref="H4:J4"/>
    <mergeCell ref="K4:M4"/>
    <mergeCell ref="N4:P4"/>
  </mergeCells>
  <hyperlinks>
    <hyperlink ref="A1" location="'Table of contents'!A1" display="Table of contents" xr:uid="{89D1152D-C406-4CD4-BEAD-E5D7494ED84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A31F1-BA22-4F46-96E6-A1005D446C35}">
  <dimension ref="A1:N126"/>
  <sheetViews>
    <sheetView workbookViewId="0">
      <pane xSplit="1" ySplit="6" topLeftCell="B7" activePane="bottomRight" state="frozen"/>
      <selection pane="topRight" activeCell="B1" sqref="B1"/>
      <selection pane="bottomLeft" activeCell="A7" sqref="A7"/>
      <selection pane="bottomRight"/>
    </sheetView>
  </sheetViews>
  <sheetFormatPr defaultRowHeight="13.5" x14ac:dyDescent="0.35"/>
  <cols>
    <col min="1" max="1" width="18.5" style="2" bestFit="1" customWidth="1"/>
    <col min="2" max="2" width="5.25" style="2" customWidth="1"/>
    <col min="3" max="3" width="10.5" style="2" customWidth="1"/>
    <col min="4" max="4" width="13.25" style="2" customWidth="1"/>
    <col min="5" max="5" width="10.5" style="2" customWidth="1"/>
    <col min="6" max="6" width="13.25" style="2" customWidth="1"/>
    <col min="7" max="7" width="10" style="2" customWidth="1"/>
    <col min="8" max="8" width="12.875" style="2" customWidth="1"/>
    <col min="9" max="9" width="10.75" style="2" customWidth="1"/>
    <col min="10" max="10" width="13" style="2" customWidth="1"/>
    <col min="11" max="11" width="10" style="2" customWidth="1"/>
    <col min="12" max="12" width="12.25" style="2" customWidth="1"/>
    <col min="13" max="13" width="9.5" style="2" customWidth="1"/>
    <col min="14" max="14" width="12.5" style="2" customWidth="1"/>
    <col min="15" max="16384" width="9" style="2"/>
  </cols>
  <sheetData>
    <row r="1" spans="1:14" x14ac:dyDescent="0.35">
      <c r="A1" s="45" t="s">
        <v>91</v>
      </c>
    </row>
    <row r="3" spans="1:14" x14ac:dyDescent="0.35">
      <c r="A3" s="88" t="s">
        <v>132</v>
      </c>
      <c r="B3" s="76"/>
      <c r="C3" s="76"/>
      <c r="D3" s="76"/>
      <c r="E3" s="76"/>
      <c r="F3" s="76"/>
      <c r="G3" s="76"/>
      <c r="H3" s="76"/>
      <c r="I3" s="76"/>
      <c r="J3" s="76"/>
      <c r="K3" s="76"/>
      <c r="L3" s="76"/>
      <c r="M3" s="76"/>
      <c r="N3" s="76"/>
    </row>
    <row r="4" spans="1:14" x14ac:dyDescent="0.35">
      <c r="A4" s="166" t="s">
        <v>131</v>
      </c>
      <c r="B4" s="166" t="s">
        <v>3</v>
      </c>
      <c r="C4" s="159" t="s">
        <v>106</v>
      </c>
      <c r="D4" s="165"/>
      <c r="E4" s="165"/>
      <c r="F4" s="165"/>
      <c r="G4" s="159" t="s">
        <v>105</v>
      </c>
      <c r="H4" s="165"/>
      <c r="I4" s="165"/>
      <c r="J4" s="165"/>
      <c r="K4" s="159" t="s">
        <v>104</v>
      </c>
      <c r="L4" s="165"/>
      <c r="M4" s="165"/>
      <c r="N4" s="165"/>
    </row>
    <row r="5" spans="1:14" x14ac:dyDescent="0.35">
      <c r="A5" s="167"/>
      <c r="B5" s="167"/>
      <c r="C5" s="159" t="s">
        <v>6</v>
      </c>
      <c r="D5" s="165"/>
      <c r="E5" s="159" t="s">
        <v>130</v>
      </c>
      <c r="F5" s="165"/>
      <c r="G5" s="159" t="s">
        <v>6</v>
      </c>
      <c r="H5" s="165"/>
      <c r="I5" s="159" t="s">
        <v>130</v>
      </c>
      <c r="J5" s="165"/>
      <c r="K5" s="159" t="s">
        <v>6</v>
      </c>
      <c r="L5" s="165"/>
      <c r="M5" s="159" t="s">
        <v>130</v>
      </c>
      <c r="N5" s="165"/>
    </row>
    <row r="6" spans="1:14" x14ac:dyDescent="0.35">
      <c r="A6" s="168"/>
      <c r="B6" s="168"/>
      <c r="C6" s="64" t="s">
        <v>129</v>
      </c>
      <c r="D6" s="64" t="s">
        <v>128</v>
      </c>
      <c r="E6" s="64" t="s">
        <v>129</v>
      </c>
      <c r="F6" s="64" t="s">
        <v>128</v>
      </c>
      <c r="G6" s="64" t="s">
        <v>129</v>
      </c>
      <c r="H6" s="64" t="s">
        <v>128</v>
      </c>
      <c r="I6" s="64" t="s">
        <v>129</v>
      </c>
      <c r="J6" s="64" t="s">
        <v>128</v>
      </c>
      <c r="K6" s="64" t="s">
        <v>129</v>
      </c>
      <c r="L6" s="64" t="s">
        <v>128</v>
      </c>
      <c r="M6" s="64" t="s">
        <v>129</v>
      </c>
      <c r="N6" s="64" t="s">
        <v>128</v>
      </c>
    </row>
    <row r="7" spans="1:14" x14ac:dyDescent="0.35">
      <c r="A7" s="169" t="s">
        <v>127</v>
      </c>
      <c r="B7" s="119">
        <v>2018</v>
      </c>
      <c r="C7" s="114">
        <v>1186</v>
      </c>
      <c r="D7" s="114">
        <v>2188</v>
      </c>
      <c r="E7" s="115">
        <v>0.35151155898043862</v>
      </c>
      <c r="F7" s="115">
        <v>0.64848844101956138</v>
      </c>
      <c r="G7" s="114">
        <v>16</v>
      </c>
      <c r="H7" s="114">
        <v>105</v>
      </c>
      <c r="I7" s="115">
        <v>0.13223140495867769</v>
      </c>
      <c r="J7" s="115">
        <v>0.86776859504132231</v>
      </c>
      <c r="K7" s="116"/>
      <c r="L7" s="114">
        <v>56</v>
      </c>
      <c r="M7" s="116"/>
      <c r="N7" s="115">
        <v>1</v>
      </c>
    </row>
    <row r="8" spans="1:14" x14ac:dyDescent="0.35">
      <c r="A8" s="170"/>
      <c r="B8" s="119">
        <v>2017</v>
      </c>
      <c r="C8" s="114">
        <v>1380</v>
      </c>
      <c r="D8" s="114">
        <v>2180</v>
      </c>
      <c r="E8" s="115">
        <v>0.38764044943820225</v>
      </c>
      <c r="F8" s="115">
        <v>0.61235955056179781</v>
      </c>
      <c r="G8" s="114">
        <v>9</v>
      </c>
      <c r="H8" s="114">
        <v>85</v>
      </c>
      <c r="I8" s="115">
        <v>9.5744680851063829E-2</v>
      </c>
      <c r="J8" s="115">
        <v>0.9042553191489362</v>
      </c>
      <c r="K8" s="117" t="s">
        <v>181</v>
      </c>
      <c r="L8" s="114">
        <v>51</v>
      </c>
      <c r="M8" s="118" t="s">
        <v>182</v>
      </c>
      <c r="N8" s="118" t="s">
        <v>182</v>
      </c>
    </row>
    <row r="9" spans="1:14" x14ac:dyDescent="0.35">
      <c r="A9" s="170"/>
      <c r="B9" s="119">
        <v>2016</v>
      </c>
      <c r="C9" s="114">
        <v>1470</v>
      </c>
      <c r="D9" s="114">
        <v>1806</v>
      </c>
      <c r="E9" s="115">
        <v>0.44871794871794873</v>
      </c>
      <c r="F9" s="115">
        <v>0.55128205128205132</v>
      </c>
      <c r="G9" s="114">
        <v>12</v>
      </c>
      <c r="H9" s="114">
        <v>66</v>
      </c>
      <c r="I9" s="115">
        <v>0.15384615384615385</v>
      </c>
      <c r="J9" s="115">
        <v>0.84615384615384615</v>
      </c>
      <c r="K9" s="114">
        <v>12</v>
      </c>
      <c r="L9" s="114">
        <v>48</v>
      </c>
      <c r="M9" s="115">
        <v>0.2</v>
      </c>
      <c r="N9" s="115">
        <v>0.8</v>
      </c>
    </row>
    <row r="10" spans="1:14" x14ac:dyDescent="0.35">
      <c r="A10" s="170"/>
      <c r="B10" s="119">
        <v>2015</v>
      </c>
      <c r="C10" s="114">
        <v>1342</v>
      </c>
      <c r="D10" s="114">
        <v>1961</v>
      </c>
      <c r="E10" s="115">
        <v>0.40629730547986681</v>
      </c>
      <c r="F10" s="115">
        <v>0.59370269452013325</v>
      </c>
      <c r="G10" s="114">
        <v>10</v>
      </c>
      <c r="H10" s="114">
        <v>61</v>
      </c>
      <c r="I10" s="115">
        <v>0.14084507042253522</v>
      </c>
      <c r="J10" s="115">
        <v>0.85915492957746475</v>
      </c>
      <c r="K10" s="117" t="s">
        <v>181</v>
      </c>
      <c r="L10" s="114">
        <v>46</v>
      </c>
      <c r="M10" s="118" t="s">
        <v>182</v>
      </c>
      <c r="N10" s="118" t="s">
        <v>182</v>
      </c>
    </row>
    <row r="11" spans="1:14" x14ac:dyDescent="0.35">
      <c r="A11" s="170"/>
      <c r="B11" s="119">
        <v>2014</v>
      </c>
      <c r="C11" s="114">
        <v>1265</v>
      </c>
      <c r="D11" s="114">
        <v>2052</v>
      </c>
      <c r="E11" s="115">
        <v>0.38136870666264699</v>
      </c>
      <c r="F11" s="115">
        <v>0.61863129333735301</v>
      </c>
      <c r="G11" s="117" t="s">
        <v>181</v>
      </c>
      <c r="H11" s="114">
        <v>41</v>
      </c>
      <c r="I11" s="118" t="s">
        <v>182</v>
      </c>
      <c r="J11" s="115">
        <v>0.93181818181818177</v>
      </c>
      <c r="K11" s="116"/>
      <c r="L11" s="114">
        <v>45</v>
      </c>
      <c r="M11" s="116"/>
      <c r="N11" s="115">
        <v>1</v>
      </c>
    </row>
    <row r="12" spans="1:14" x14ac:dyDescent="0.35">
      <c r="A12" s="170"/>
      <c r="B12" s="119">
        <v>2013</v>
      </c>
      <c r="C12" s="114">
        <v>1315</v>
      </c>
      <c r="D12" s="114">
        <v>2158</v>
      </c>
      <c r="E12" s="115">
        <v>0.3786351857183991</v>
      </c>
      <c r="F12" s="115">
        <v>0.62136481428160095</v>
      </c>
      <c r="G12" s="114">
        <v>6</v>
      </c>
      <c r="H12" s="114">
        <v>47</v>
      </c>
      <c r="I12" s="115">
        <v>0.11320754716981132</v>
      </c>
      <c r="J12" s="115">
        <v>0.8867924528301887</v>
      </c>
      <c r="K12" s="117" t="s">
        <v>181</v>
      </c>
      <c r="L12" s="114">
        <v>36</v>
      </c>
      <c r="M12" s="118" t="s">
        <v>182</v>
      </c>
      <c r="N12" s="118" t="s">
        <v>182</v>
      </c>
    </row>
    <row r="13" spans="1:14" x14ac:dyDescent="0.35">
      <c r="A13" s="170"/>
      <c r="B13" s="119">
        <v>2012</v>
      </c>
      <c r="C13" s="114">
        <v>1239</v>
      </c>
      <c r="D13" s="114">
        <v>2228</v>
      </c>
      <c r="E13" s="115">
        <v>0.35736948370349003</v>
      </c>
      <c r="F13" s="115">
        <v>0.64263051629650991</v>
      </c>
      <c r="G13" s="114">
        <v>7</v>
      </c>
      <c r="H13" s="114">
        <v>43</v>
      </c>
      <c r="I13" s="115">
        <v>0.14000000000000001</v>
      </c>
      <c r="J13" s="115">
        <v>0.86</v>
      </c>
      <c r="K13" s="116"/>
      <c r="L13" s="114">
        <v>48</v>
      </c>
      <c r="M13" s="116"/>
      <c r="N13" s="115">
        <v>1</v>
      </c>
    </row>
    <row r="14" spans="1:14" x14ac:dyDescent="0.35">
      <c r="A14" s="170"/>
      <c r="B14" s="119">
        <v>2011</v>
      </c>
      <c r="C14" s="114">
        <v>1249</v>
      </c>
      <c r="D14" s="114">
        <v>2331</v>
      </c>
      <c r="E14" s="115">
        <v>0.34888268156424579</v>
      </c>
      <c r="F14" s="115">
        <v>0.65111731843575416</v>
      </c>
      <c r="G14" s="116"/>
      <c r="H14" s="114">
        <v>36</v>
      </c>
      <c r="I14" s="116"/>
      <c r="J14" s="115">
        <v>1</v>
      </c>
      <c r="K14" s="117" t="s">
        <v>181</v>
      </c>
      <c r="L14" s="114">
        <v>39</v>
      </c>
      <c r="M14" s="118" t="s">
        <v>182</v>
      </c>
      <c r="N14" s="118" t="s">
        <v>182</v>
      </c>
    </row>
    <row r="15" spans="1:14" x14ac:dyDescent="0.35">
      <c r="A15" s="170"/>
      <c r="B15" s="119">
        <v>2010</v>
      </c>
      <c r="C15" s="114">
        <v>1294</v>
      </c>
      <c r="D15" s="114">
        <v>2415</v>
      </c>
      <c r="E15" s="115">
        <v>0.34888110002696143</v>
      </c>
      <c r="F15" s="115">
        <v>0.65111889997303851</v>
      </c>
      <c r="G15" s="116"/>
      <c r="H15" s="114">
        <v>29</v>
      </c>
      <c r="I15" s="116"/>
      <c r="J15" s="115">
        <v>1</v>
      </c>
      <c r="K15" s="116"/>
      <c r="L15" s="114">
        <v>36</v>
      </c>
      <c r="M15" s="116"/>
      <c r="N15" s="115">
        <v>1</v>
      </c>
    </row>
    <row r="16" spans="1:14" x14ac:dyDescent="0.35">
      <c r="A16" s="170"/>
      <c r="B16" s="119">
        <v>2009</v>
      </c>
      <c r="C16" s="114">
        <v>928</v>
      </c>
      <c r="D16" s="114">
        <v>2116</v>
      </c>
      <c r="E16" s="115">
        <v>0.30486202365308807</v>
      </c>
      <c r="F16" s="115">
        <v>0.69513797634691199</v>
      </c>
      <c r="G16" s="116"/>
      <c r="H16" s="114">
        <v>15</v>
      </c>
      <c r="I16" s="116"/>
      <c r="J16" s="115">
        <v>1</v>
      </c>
      <c r="K16" s="116"/>
      <c r="L16" s="114">
        <v>28</v>
      </c>
      <c r="M16" s="116"/>
      <c r="N16" s="115">
        <v>1</v>
      </c>
    </row>
    <row r="17" spans="1:14" x14ac:dyDescent="0.35">
      <c r="A17" s="169" t="s">
        <v>126</v>
      </c>
      <c r="B17" s="119">
        <v>2018</v>
      </c>
      <c r="C17" s="114">
        <f>968+11</f>
        <v>979</v>
      </c>
      <c r="D17" s="114">
        <f>2624+28</f>
        <v>2652</v>
      </c>
      <c r="E17" s="115">
        <f>C17/SUM(C17:D17)</f>
        <v>0.26962269347287249</v>
      </c>
      <c r="F17" s="115">
        <f>D17/SUM(C17:D17)</f>
        <v>0.73037730652712751</v>
      </c>
      <c r="G17" s="114">
        <v>8</v>
      </c>
      <c r="H17" s="114">
        <v>86</v>
      </c>
      <c r="I17" s="115">
        <f>G17/SUM(G17:H17)</f>
        <v>8.5106382978723402E-2</v>
      </c>
      <c r="J17" s="115">
        <f>H17/SUM(G17:H17)</f>
        <v>0.91489361702127658</v>
      </c>
      <c r="K17" s="116"/>
      <c r="L17" s="114">
        <v>15</v>
      </c>
      <c r="M17" s="116"/>
      <c r="N17" s="115">
        <v>1</v>
      </c>
    </row>
    <row r="18" spans="1:14" x14ac:dyDescent="0.35">
      <c r="A18" s="170"/>
      <c r="B18" s="119">
        <v>2017</v>
      </c>
      <c r="C18" s="114">
        <v>1359</v>
      </c>
      <c r="D18" s="114">
        <v>2327</v>
      </c>
      <c r="E18" s="115">
        <v>0.36869234943027673</v>
      </c>
      <c r="F18" s="115">
        <v>0.63130765056972327</v>
      </c>
      <c r="G18" s="114">
        <v>10</v>
      </c>
      <c r="H18" s="114">
        <v>77</v>
      </c>
      <c r="I18" s="115">
        <v>0.11494252873563218</v>
      </c>
      <c r="J18" s="115">
        <v>0.88505747126436785</v>
      </c>
      <c r="K18" s="116"/>
      <c r="L18" s="114">
        <v>28</v>
      </c>
      <c r="M18" s="116"/>
      <c r="N18" s="115">
        <v>1</v>
      </c>
    </row>
    <row r="19" spans="1:14" x14ac:dyDescent="0.35">
      <c r="A19" s="170"/>
      <c r="B19" s="119">
        <v>2016</v>
      </c>
      <c r="C19" s="114">
        <v>1786</v>
      </c>
      <c r="D19" s="114">
        <v>2015</v>
      </c>
      <c r="E19" s="115">
        <v>0.46987634832938702</v>
      </c>
      <c r="F19" s="115">
        <v>0.53012365167061304</v>
      </c>
      <c r="G19" s="114">
        <v>11</v>
      </c>
      <c r="H19" s="114">
        <v>65</v>
      </c>
      <c r="I19" s="115">
        <v>0.14473684210526316</v>
      </c>
      <c r="J19" s="115">
        <v>0.85526315789473684</v>
      </c>
      <c r="K19" s="116"/>
      <c r="L19" s="114">
        <v>24</v>
      </c>
      <c r="M19" s="116"/>
      <c r="N19" s="115">
        <v>1</v>
      </c>
    </row>
    <row r="20" spans="1:14" x14ac:dyDescent="0.35">
      <c r="A20" s="170"/>
      <c r="B20" s="119">
        <v>2015</v>
      </c>
      <c r="C20" s="114">
        <v>2144</v>
      </c>
      <c r="D20" s="114">
        <v>1858</v>
      </c>
      <c r="E20" s="115">
        <v>0.53573213393303354</v>
      </c>
      <c r="F20" s="115">
        <v>0.46426786606696652</v>
      </c>
      <c r="G20" s="114">
        <v>8</v>
      </c>
      <c r="H20" s="114">
        <v>84</v>
      </c>
      <c r="I20" s="115">
        <v>8.6956521739130432E-2</v>
      </c>
      <c r="J20" s="115">
        <v>0.91304347826086951</v>
      </c>
      <c r="K20" s="116"/>
      <c r="L20" s="114">
        <v>26</v>
      </c>
      <c r="M20" s="116"/>
      <c r="N20" s="115">
        <v>1</v>
      </c>
    </row>
    <row r="21" spans="1:14" x14ac:dyDescent="0.35">
      <c r="A21" s="170"/>
      <c r="B21" s="119">
        <v>2014</v>
      </c>
      <c r="C21" s="114">
        <v>2181</v>
      </c>
      <c r="D21" s="114">
        <v>1743</v>
      </c>
      <c r="E21" s="115">
        <v>0.5558103975535168</v>
      </c>
      <c r="F21" s="115">
        <v>0.4441896024464832</v>
      </c>
      <c r="G21" s="114">
        <v>7</v>
      </c>
      <c r="H21" s="114">
        <v>57</v>
      </c>
      <c r="I21" s="115">
        <v>0.109375</v>
      </c>
      <c r="J21" s="115">
        <v>0.890625</v>
      </c>
      <c r="K21" s="116"/>
      <c r="L21" s="114">
        <v>19</v>
      </c>
      <c r="M21" s="116"/>
      <c r="N21" s="115">
        <v>1</v>
      </c>
    </row>
    <row r="22" spans="1:14" x14ac:dyDescent="0.35">
      <c r="A22" s="170"/>
      <c r="B22" s="119">
        <v>2013</v>
      </c>
      <c r="C22" s="114">
        <v>1905</v>
      </c>
      <c r="D22" s="114">
        <v>1470</v>
      </c>
      <c r="E22" s="115">
        <v>0.56444444444444442</v>
      </c>
      <c r="F22" s="115">
        <v>0.43555555555555553</v>
      </c>
      <c r="G22" s="114">
        <v>5</v>
      </c>
      <c r="H22" s="114">
        <v>49</v>
      </c>
      <c r="I22" s="115">
        <v>9.2592592592592587E-2</v>
      </c>
      <c r="J22" s="115">
        <v>0.90740740740740744</v>
      </c>
      <c r="K22" s="117" t="s">
        <v>181</v>
      </c>
      <c r="L22" s="114">
        <v>22</v>
      </c>
      <c r="M22" s="118" t="s">
        <v>182</v>
      </c>
      <c r="N22" s="118" t="s">
        <v>182</v>
      </c>
    </row>
    <row r="23" spans="1:14" x14ac:dyDescent="0.35">
      <c r="A23" s="170"/>
      <c r="B23" s="119">
        <v>2012</v>
      </c>
      <c r="C23" s="114">
        <v>2256</v>
      </c>
      <c r="D23" s="114">
        <v>1590</v>
      </c>
      <c r="E23" s="115">
        <v>0.58658346333853351</v>
      </c>
      <c r="F23" s="115">
        <v>0.41341653666146644</v>
      </c>
      <c r="G23" s="117" t="s">
        <v>181</v>
      </c>
      <c r="H23" s="114">
        <v>37</v>
      </c>
      <c r="I23" s="118" t="s">
        <v>182</v>
      </c>
      <c r="J23" s="118" t="s">
        <v>182</v>
      </c>
      <c r="K23" s="117" t="s">
        <v>181</v>
      </c>
      <c r="L23" s="114">
        <v>18</v>
      </c>
      <c r="M23" s="118" t="s">
        <v>182</v>
      </c>
      <c r="N23" s="118" t="s">
        <v>182</v>
      </c>
    </row>
    <row r="24" spans="1:14" x14ac:dyDescent="0.35">
      <c r="A24" s="170"/>
      <c r="B24" s="119">
        <v>2011</v>
      </c>
      <c r="C24" s="114">
        <v>2643</v>
      </c>
      <c r="D24" s="114">
        <v>1523</v>
      </c>
      <c r="E24" s="115">
        <v>0.63442150744119064</v>
      </c>
      <c r="F24" s="115">
        <v>0.36557849255880942</v>
      </c>
      <c r="G24" s="114">
        <v>5</v>
      </c>
      <c r="H24" s="114">
        <v>30</v>
      </c>
      <c r="I24" s="115">
        <v>0.14285714285714285</v>
      </c>
      <c r="J24" s="115">
        <v>0.8571428571428571</v>
      </c>
      <c r="K24" s="116"/>
      <c r="L24" s="114">
        <v>6</v>
      </c>
      <c r="M24" s="116"/>
      <c r="N24" s="115">
        <v>1</v>
      </c>
    </row>
    <row r="25" spans="1:14" x14ac:dyDescent="0.35">
      <c r="A25" s="170"/>
      <c r="B25" s="119">
        <v>2010</v>
      </c>
      <c r="C25" s="114">
        <v>2304</v>
      </c>
      <c r="D25" s="114">
        <v>1552</v>
      </c>
      <c r="E25" s="115">
        <v>0.59751037344398339</v>
      </c>
      <c r="F25" s="115">
        <v>0.40248962655601661</v>
      </c>
      <c r="G25" s="117" t="s">
        <v>181</v>
      </c>
      <c r="H25" s="114">
        <v>18</v>
      </c>
      <c r="I25" s="118" t="s">
        <v>182</v>
      </c>
      <c r="J25" s="118" t="s">
        <v>182</v>
      </c>
      <c r="K25" s="116"/>
      <c r="L25" s="114">
        <v>10</v>
      </c>
      <c r="M25" s="116"/>
      <c r="N25" s="115">
        <v>1</v>
      </c>
    </row>
    <row r="26" spans="1:14" x14ac:dyDescent="0.35">
      <c r="A26" s="170"/>
      <c r="B26" s="119">
        <v>2009</v>
      </c>
      <c r="C26" s="114">
        <v>1352</v>
      </c>
      <c r="D26" s="114">
        <v>1685</v>
      </c>
      <c r="E26" s="115">
        <v>0.44517616068488641</v>
      </c>
      <c r="F26" s="115">
        <v>0.55482383931511359</v>
      </c>
      <c r="G26" s="117" t="s">
        <v>181</v>
      </c>
      <c r="H26" s="114">
        <v>14</v>
      </c>
      <c r="I26" s="118" t="s">
        <v>182</v>
      </c>
      <c r="J26" s="118" t="s">
        <v>182</v>
      </c>
      <c r="K26" s="116"/>
      <c r="L26" s="114">
        <v>11</v>
      </c>
      <c r="M26" s="116"/>
      <c r="N26" s="115">
        <v>1</v>
      </c>
    </row>
    <row r="27" spans="1:14" x14ac:dyDescent="0.35">
      <c r="A27" s="169" t="s">
        <v>125</v>
      </c>
      <c r="B27" s="119">
        <v>2018</v>
      </c>
      <c r="C27" s="114">
        <v>5969</v>
      </c>
      <c r="D27" s="114">
        <f>14970+19</f>
        <v>14989</v>
      </c>
      <c r="E27" s="115">
        <f>C27/SUM(C27:D27)</f>
        <v>0.28480771065941407</v>
      </c>
      <c r="F27" s="115">
        <f>D27/SUM(C27:D27)</f>
        <v>0.71519228934058598</v>
      </c>
      <c r="G27" s="114">
        <v>35</v>
      </c>
      <c r="H27" s="114">
        <v>579</v>
      </c>
      <c r="I27" s="115">
        <v>5.7003257328990226E-2</v>
      </c>
      <c r="J27" s="115">
        <v>0.94299674267100975</v>
      </c>
      <c r="K27" s="114">
        <v>16</v>
      </c>
      <c r="L27" s="114">
        <v>721</v>
      </c>
      <c r="M27" s="115">
        <f>K27/SUM(K27:L27)</f>
        <v>2.1709633649932156E-2</v>
      </c>
      <c r="N27" s="115">
        <f>L27/SUM(K27:L27)</f>
        <v>0.97829036635006783</v>
      </c>
    </row>
    <row r="28" spans="1:14" x14ac:dyDescent="0.35">
      <c r="A28" s="170"/>
      <c r="B28" s="119">
        <v>2017</v>
      </c>
      <c r="C28" s="114">
        <v>6094</v>
      </c>
      <c r="D28" s="114">
        <v>15683</v>
      </c>
      <c r="E28" s="115">
        <v>0.27983652477384396</v>
      </c>
      <c r="F28" s="115">
        <v>0.72016347522615609</v>
      </c>
      <c r="G28" s="114">
        <v>42</v>
      </c>
      <c r="H28" s="114">
        <v>607</v>
      </c>
      <c r="I28" s="115">
        <v>6.4714946070878271E-2</v>
      </c>
      <c r="J28" s="115">
        <v>0.93528505392912176</v>
      </c>
      <c r="K28" s="114">
        <v>10</v>
      </c>
      <c r="L28" s="114">
        <v>646</v>
      </c>
      <c r="M28" s="115">
        <v>1.524390243902439E-2</v>
      </c>
      <c r="N28" s="115">
        <v>0.9847560975609756</v>
      </c>
    </row>
    <row r="29" spans="1:14" x14ac:dyDescent="0.35">
      <c r="A29" s="170"/>
      <c r="B29" s="119">
        <v>2016</v>
      </c>
      <c r="C29" s="114">
        <v>5719</v>
      </c>
      <c r="D29" s="114">
        <v>15419</v>
      </c>
      <c r="E29" s="115">
        <v>0.27055539786167093</v>
      </c>
      <c r="F29" s="115">
        <v>0.72944460213832907</v>
      </c>
      <c r="G29" s="114">
        <v>41</v>
      </c>
      <c r="H29" s="114">
        <v>550</v>
      </c>
      <c r="I29" s="115">
        <v>6.9373942470389166E-2</v>
      </c>
      <c r="J29" s="115">
        <v>0.93062605752961081</v>
      </c>
      <c r="K29" s="114">
        <v>7</v>
      </c>
      <c r="L29" s="114">
        <v>693</v>
      </c>
      <c r="M29" s="115">
        <v>0.01</v>
      </c>
      <c r="N29" s="115">
        <v>0.99</v>
      </c>
    </row>
    <row r="30" spans="1:14" x14ac:dyDescent="0.35">
      <c r="A30" s="170"/>
      <c r="B30" s="119">
        <v>2015</v>
      </c>
      <c r="C30" s="114">
        <v>5088</v>
      </c>
      <c r="D30" s="114">
        <v>14149</v>
      </c>
      <c r="E30" s="115">
        <v>0.26449030514113425</v>
      </c>
      <c r="F30" s="115">
        <v>0.73550969485886575</v>
      </c>
      <c r="G30" s="114">
        <v>26</v>
      </c>
      <c r="H30" s="114">
        <v>396</v>
      </c>
      <c r="I30" s="115">
        <v>6.1611374407582936E-2</v>
      </c>
      <c r="J30" s="115">
        <v>0.93838862559241709</v>
      </c>
      <c r="K30" s="114">
        <v>6</v>
      </c>
      <c r="L30" s="114">
        <v>595</v>
      </c>
      <c r="M30" s="115">
        <v>9.9833610648918467E-3</v>
      </c>
      <c r="N30" s="115">
        <v>0.99001663893510816</v>
      </c>
    </row>
    <row r="31" spans="1:14" x14ac:dyDescent="0.35">
      <c r="A31" s="170"/>
      <c r="B31" s="119">
        <v>2014</v>
      </c>
      <c r="C31" s="114">
        <v>5104</v>
      </c>
      <c r="D31" s="114">
        <v>13722</v>
      </c>
      <c r="E31" s="115">
        <v>0.27111441623286942</v>
      </c>
      <c r="F31" s="115">
        <v>0.72888558376713053</v>
      </c>
      <c r="G31" s="114">
        <v>29</v>
      </c>
      <c r="H31" s="114">
        <v>418</v>
      </c>
      <c r="I31" s="115">
        <v>6.4876957494407153E-2</v>
      </c>
      <c r="J31" s="115">
        <v>0.93512304250559286</v>
      </c>
      <c r="K31" s="117" t="s">
        <v>181</v>
      </c>
      <c r="L31" s="114">
        <v>506</v>
      </c>
      <c r="M31" s="118" t="s">
        <v>182</v>
      </c>
      <c r="N31" s="118" t="s">
        <v>182</v>
      </c>
    </row>
    <row r="32" spans="1:14" x14ac:dyDescent="0.35">
      <c r="A32" s="170"/>
      <c r="B32" s="119">
        <v>2013</v>
      </c>
      <c r="C32" s="114">
        <v>5576</v>
      </c>
      <c r="D32" s="114">
        <v>12726</v>
      </c>
      <c r="E32" s="115">
        <v>0.30466615670418534</v>
      </c>
      <c r="F32" s="115">
        <v>0.69533384329581471</v>
      </c>
      <c r="G32" s="114">
        <v>27</v>
      </c>
      <c r="H32" s="114">
        <v>331</v>
      </c>
      <c r="I32" s="115">
        <v>7.5418994413407825E-2</v>
      </c>
      <c r="J32" s="115">
        <v>0.92458100558659218</v>
      </c>
      <c r="K32" s="117" t="s">
        <v>181</v>
      </c>
      <c r="L32" s="114">
        <v>514</v>
      </c>
      <c r="M32" s="118" t="s">
        <v>182</v>
      </c>
      <c r="N32" s="118" t="s">
        <v>182</v>
      </c>
    </row>
    <row r="33" spans="1:14" x14ac:dyDescent="0.35">
      <c r="A33" s="170"/>
      <c r="B33" s="119">
        <v>2012</v>
      </c>
      <c r="C33" s="114">
        <v>5215</v>
      </c>
      <c r="D33" s="114">
        <v>12422</v>
      </c>
      <c r="E33" s="115">
        <v>0.29568520723479047</v>
      </c>
      <c r="F33" s="115">
        <v>0.70431479276520947</v>
      </c>
      <c r="G33" s="114">
        <v>15</v>
      </c>
      <c r="H33" s="114">
        <v>336</v>
      </c>
      <c r="I33" s="115">
        <v>4.2735042735042736E-2</v>
      </c>
      <c r="J33" s="115">
        <v>0.95726495726495731</v>
      </c>
      <c r="K33" s="114">
        <v>6</v>
      </c>
      <c r="L33" s="114">
        <v>450</v>
      </c>
      <c r="M33" s="115">
        <v>1.3157894736842105E-2</v>
      </c>
      <c r="N33" s="115">
        <v>0.98684210526315785</v>
      </c>
    </row>
    <row r="34" spans="1:14" x14ac:dyDescent="0.35">
      <c r="A34" s="170"/>
      <c r="B34" s="119">
        <v>2011</v>
      </c>
      <c r="C34" s="114">
        <v>5068</v>
      </c>
      <c r="D34" s="114">
        <v>12739</v>
      </c>
      <c r="E34" s="115">
        <v>0.28460717695288368</v>
      </c>
      <c r="F34" s="115">
        <v>0.71539282304711627</v>
      </c>
      <c r="G34" s="114">
        <v>13</v>
      </c>
      <c r="H34" s="114">
        <v>325</v>
      </c>
      <c r="I34" s="115">
        <v>3.8461538461538464E-2</v>
      </c>
      <c r="J34" s="115">
        <v>0.96153846153846156</v>
      </c>
      <c r="K34" s="114">
        <v>13</v>
      </c>
      <c r="L34" s="114">
        <v>379</v>
      </c>
      <c r="M34" s="115">
        <v>3.3163265306122451E-2</v>
      </c>
      <c r="N34" s="115">
        <v>0.96683673469387754</v>
      </c>
    </row>
    <row r="35" spans="1:14" x14ac:dyDescent="0.35">
      <c r="A35" s="170"/>
      <c r="B35" s="119">
        <v>2010</v>
      </c>
      <c r="C35" s="114">
        <v>4837</v>
      </c>
      <c r="D35" s="114">
        <v>11931</v>
      </c>
      <c r="E35" s="115">
        <v>0.28846612595419846</v>
      </c>
      <c r="F35" s="115">
        <v>0.71153387404580148</v>
      </c>
      <c r="G35" s="114">
        <v>8</v>
      </c>
      <c r="H35" s="114">
        <v>246</v>
      </c>
      <c r="I35" s="115">
        <v>3.1496062992125984E-2</v>
      </c>
      <c r="J35" s="115">
        <v>0.96850393700787396</v>
      </c>
      <c r="K35" s="114">
        <v>8</v>
      </c>
      <c r="L35" s="114">
        <v>403</v>
      </c>
      <c r="M35" s="115">
        <v>1.9464720194647202E-2</v>
      </c>
      <c r="N35" s="115">
        <v>0.98053527980535282</v>
      </c>
    </row>
    <row r="36" spans="1:14" x14ac:dyDescent="0.35">
      <c r="A36" s="170"/>
      <c r="B36" s="119">
        <v>2009</v>
      </c>
      <c r="C36" s="114">
        <v>4667</v>
      </c>
      <c r="D36" s="114">
        <v>11796</v>
      </c>
      <c r="E36" s="115">
        <v>0.28348417663852277</v>
      </c>
      <c r="F36" s="115">
        <v>0.71651582336147723</v>
      </c>
      <c r="G36" s="117" t="s">
        <v>181</v>
      </c>
      <c r="H36" s="114">
        <v>236</v>
      </c>
      <c r="I36" s="118" t="s">
        <v>182</v>
      </c>
      <c r="J36" s="118" t="s">
        <v>182</v>
      </c>
      <c r="K36" s="114">
        <v>10</v>
      </c>
      <c r="L36" s="114">
        <v>356</v>
      </c>
      <c r="M36" s="115">
        <v>2.7322404371584699E-2</v>
      </c>
      <c r="N36" s="115">
        <v>0.97267759562841527</v>
      </c>
    </row>
    <row r="37" spans="1:14" x14ac:dyDescent="0.35">
      <c r="A37" s="169" t="s">
        <v>124</v>
      </c>
      <c r="B37" s="119">
        <v>2018</v>
      </c>
      <c r="C37" s="114">
        <v>1351</v>
      </c>
      <c r="D37" s="114">
        <v>785</v>
      </c>
      <c r="E37" s="115">
        <v>0.63249063670411987</v>
      </c>
      <c r="F37" s="115">
        <v>0.36750936329588013</v>
      </c>
      <c r="G37" s="114">
        <v>27</v>
      </c>
      <c r="H37" s="114">
        <v>102</v>
      </c>
      <c r="I37" s="115">
        <v>0.20930232558139536</v>
      </c>
      <c r="J37" s="115">
        <v>0.79069767441860461</v>
      </c>
      <c r="K37" s="114">
        <v>6</v>
      </c>
      <c r="L37" s="114">
        <v>41</v>
      </c>
      <c r="M37" s="115">
        <v>0.1276595744680851</v>
      </c>
      <c r="N37" s="115">
        <v>0.87234042553191493</v>
      </c>
    </row>
    <row r="38" spans="1:14" x14ac:dyDescent="0.35">
      <c r="A38" s="170"/>
      <c r="B38" s="119">
        <v>2017</v>
      </c>
      <c r="C38" s="114">
        <v>1299</v>
      </c>
      <c r="D38" s="114">
        <v>783</v>
      </c>
      <c r="E38" s="115">
        <v>0.62391930835734866</v>
      </c>
      <c r="F38" s="115">
        <v>0.37608069164265129</v>
      </c>
      <c r="G38" s="114">
        <v>19</v>
      </c>
      <c r="H38" s="114">
        <v>87</v>
      </c>
      <c r="I38" s="115">
        <v>0.17924528301886791</v>
      </c>
      <c r="J38" s="115">
        <v>0.82075471698113212</v>
      </c>
      <c r="K38" s="117" t="s">
        <v>181</v>
      </c>
      <c r="L38" s="114">
        <v>32</v>
      </c>
      <c r="M38" s="118" t="s">
        <v>182</v>
      </c>
      <c r="N38" s="118" t="s">
        <v>182</v>
      </c>
    </row>
    <row r="39" spans="1:14" x14ac:dyDescent="0.35">
      <c r="A39" s="170"/>
      <c r="B39" s="119">
        <v>2016</v>
      </c>
      <c r="C39" s="114">
        <v>1418</v>
      </c>
      <c r="D39" s="114">
        <v>776</v>
      </c>
      <c r="E39" s="115">
        <v>0.64630811303555147</v>
      </c>
      <c r="F39" s="115">
        <v>0.35369188696444848</v>
      </c>
      <c r="G39" s="114">
        <v>10</v>
      </c>
      <c r="H39" s="114">
        <v>79</v>
      </c>
      <c r="I39" s="115">
        <v>0.11235955056179775</v>
      </c>
      <c r="J39" s="115">
        <v>0.88764044943820219</v>
      </c>
      <c r="K39" s="116"/>
      <c r="L39" s="114">
        <v>25</v>
      </c>
      <c r="M39" s="116"/>
      <c r="N39" s="115">
        <v>1</v>
      </c>
    </row>
    <row r="40" spans="1:14" x14ac:dyDescent="0.35">
      <c r="A40" s="170"/>
      <c r="B40" s="119">
        <v>2015</v>
      </c>
      <c r="C40" s="114">
        <v>1501</v>
      </c>
      <c r="D40" s="114">
        <v>869</v>
      </c>
      <c r="E40" s="115">
        <v>0.6333333333333333</v>
      </c>
      <c r="F40" s="115">
        <v>0.36666666666666664</v>
      </c>
      <c r="G40" s="114">
        <v>17</v>
      </c>
      <c r="H40" s="114">
        <v>54</v>
      </c>
      <c r="I40" s="115">
        <v>0.23943661971830985</v>
      </c>
      <c r="J40" s="115">
        <v>0.76056338028169013</v>
      </c>
      <c r="K40" s="116"/>
      <c r="L40" s="114">
        <v>24</v>
      </c>
      <c r="M40" s="116"/>
      <c r="N40" s="115">
        <v>1</v>
      </c>
    </row>
    <row r="41" spans="1:14" x14ac:dyDescent="0.35">
      <c r="A41" s="170"/>
      <c r="B41" s="119">
        <v>2014</v>
      </c>
      <c r="C41" s="114">
        <v>1398</v>
      </c>
      <c r="D41" s="114">
        <v>857</v>
      </c>
      <c r="E41" s="115">
        <v>0.6199556541019956</v>
      </c>
      <c r="F41" s="115">
        <v>0.38004434589800445</v>
      </c>
      <c r="G41" s="114">
        <v>18</v>
      </c>
      <c r="H41" s="114">
        <v>60</v>
      </c>
      <c r="I41" s="115">
        <v>0.23076923076923078</v>
      </c>
      <c r="J41" s="115">
        <v>0.76923076923076927</v>
      </c>
      <c r="K41" s="116"/>
      <c r="L41" s="114">
        <v>26</v>
      </c>
      <c r="M41" s="116"/>
      <c r="N41" s="115">
        <v>1</v>
      </c>
    </row>
    <row r="42" spans="1:14" x14ac:dyDescent="0.35">
      <c r="A42" s="170"/>
      <c r="B42" s="119">
        <v>2013</v>
      </c>
      <c r="C42" s="114">
        <v>1380</v>
      </c>
      <c r="D42" s="114">
        <v>850</v>
      </c>
      <c r="E42" s="115">
        <v>0.6188340807174888</v>
      </c>
      <c r="F42" s="115">
        <v>0.3811659192825112</v>
      </c>
      <c r="G42" s="114">
        <v>16</v>
      </c>
      <c r="H42" s="114">
        <v>61</v>
      </c>
      <c r="I42" s="115">
        <v>0.20779220779220781</v>
      </c>
      <c r="J42" s="115">
        <v>0.79220779220779225</v>
      </c>
      <c r="K42" s="117" t="s">
        <v>181</v>
      </c>
      <c r="L42" s="114">
        <v>26</v>
      </c>
      <c r="M42" s="118" t="s">
        <v>182</v>
      </c>
      <c r="N42" s="118" t="s">
        <v>182</v>
      </c>
    </row>
    <row r="43" spans="1:14" x14ac:dyDescent="0.35">
      <c r="A43" s="170"/>
      <c r="B43" s="119">
        <v>2012</v>
      </c>
      <c r="C43" s="114">
        <v>1500</v>
      </c>
      <c r="D43" s="114">
        <v>829</v>
      </c>
      <c r="E43" s="115">
        <v>0.64405324173465006</v>
      </c>
      <c r="F43" s="115">
        <v>0.35594675826534994</v>
      </c>
      <c r="G43" s="117" t="s">
        <v>181</v>
      </c>
      <c r="H43" s="114">
        <v>53</v>
      </c>
      <c r="I43" s="118" t="s">
        <v>182</v>
      </c>
      <c r="J43" s="118" t="s">
        <v>182</v>
      </c>
      <c r="K43" s="117" t="s">
        <v>181</v>
      </c>
      <c r="L43" s="114">
        <v>38</v>
      </c>
      <c r="M43" s="118" t="s">
        <v>182</v>
      </c>
      <c r="N43" s="118" t="s">
        <v>182</v>
      </c>
    </row>
    <row r="44" spans="1:14" x14ac:dyDescent="0.35">
      <c r="A44" s="170"/>
      <c r="B44" s="119">
        <v>2011</v>
      </c>
      <c r="C44" s="114">
        <v>1563</v>
      </c>
      <c r="D44" s="114">
        <v>812</v>
      </c>
      <c r="E44" s="115">
        <v>0.65810526315789475</v>
      </c>
      <c r="F44" s="115">
        <v>0.34189473684210525</v>
      </c>
      <c r="G44" s="114">
        <v>7</v>
      </c>
      <c r="H44" s="114">
        <v>35</v>
      </c>
      <c r="I44" s="115">
        <v>0.16666666666666666</v>
      </c>
      <c r="J44" s="115">
        <v>0.83333333333333337</v>
      </c>
      <c r="K44" s="117" t="s">
        <v>181</v>
      </c>
      <c r="L44" s="114">
        <v>29</v>
      </c>
      <c r="M44" s="118" t="s">
        <v>182</v>
      </c>
      <c r="N44" s="118" t="s">
        <v>182</v>
      </c>
    </row>
    <row r="45" spans="1:14" x14ac:dyDescent="0.35">
      <c r="A45" s="170"/>
      <c r="B45" s="119">
        <v>2010</v>
      </c>
      <c r="C45" s="114">
        <v>1563</v>
      </c>
      <c r="D45" s="114">
        <v>746</v>
      </c>
      <c r="E45" s="115">
        <v>0.6769164140320485</v>
      </c>
      <c r="F45" s="115">
        <v>0.3230835859679515</v>
      </c>
      <c r="G45" s="117" t="s">
        <v>181</v>
      </c>
      <c r="H45" s="114">
        <v>29</v>
      </c>
      <c r="I45" s="118" t="s">
        <v>182</v>
      </c>
      <c r="J45" s="118" t="s">
        <v>182</v>
      </c>
      <c r="K45" s="116"/>
      <c r="L45" s="114">
        <v>37</v>
      </c>
      <c r="M45" s="116"/>
      <c r="N45" s="115">
        <v>1</v>
      </c>
    </row>
    <row r="46" spans="1:14" x14ac:dyDescent="0.35">
      <c r="A46" s="170"/>
      <c r="B46" s="119">
        <v>2009</v>
      </c>
      <c r="C46" s="114">
        <v>1369</v>
      </c>
      <c r="D46" s="114">
        <v>801</v>
      </c>
      <c r="E46" s="115">
        <v>0.63087557603686639</v>
      </c>
      <c r="F46" s="115">
        <v>0.36912442396313366</v>
      </c>
      <c r="G46" s="117" t="s">
        <v>181</v>
      </c>
      <c r="H46" s="114">
        <v>35</v>
      </c>
      <c r="I46" s="118" t="s">
        <v>182</v>
      </c>
      <c r="J46" s="118" t="s">
        <v>182</v>
      </c>
      <c r="K46" s="116"/>
      <c r="L46" s="114">
        <v>32</v>
      </c>
      <c r="M46" s="116"/>
      <c r="N46" s="115">
        <v>1</v>
      </c>
    </row>
    <row r="47" spans="1:14" x14ac:dyDescent="0.35">
      <c r="A47" s="169" t="s">
        <v>123</v>
      </c>
      <c r="B47" s="119">
        <v>2018</v>
      </c>
      <c r="C47" s="114">
        <v>4451</v>
      </c>
      <c r="D47" s="114">
        <v>3378</v>
      </c>
      <c r="E47" s="115">
        <v>0.56852727040490481</v>
      </c>
      <c r="F47" s="115">
        <v>0.43147272959509514</v>
      </c>
      <c r="G47" s="114">
        <v>70</v>
      </c>
      <c r="H47" s="114">
        <v>229</v>
      </c>
      <c r="I47" s="115">
        <v>0.23411371237458195</v>
      </c>
      <c r="J47" s="115">
        <v>0.76588628762541811</v>
      </c>
      <c r="K47" s="114">
        <v>13</v>
      </c>
      <c r="L47" s="114">
        <v>131</v>
      </c>
      <c r="M47" s="115">
        <v>9.0277777777777776E-2</v>
      </c>
      <c r="N47" s="115">
        <v>0.90972222222222221</v>
      </c>
    </row>
    <row r="48" spans="1:14" x14ac:dyDescent="0.35">
      <c r="A48" s="170"/>
      <c r="B48" s="119">
        <v>2017</v>
      </c>
      <c r="C48" s="114">
        <v>4563</v>
      </c>
      <c r="D48" s="114">
        <v>3341</v>
      </c>
      <c r="E48" s="115">
        <v>0.57730263157894735</v>
      </c>
      <c r="F48" s="115">
        <v>0.42269736842105265</v>
      </c>
      <c r="G48" s="114">
        <v>58</v>
      </c>
      <c r="H48" s="114">
        <v>209</v>
      </c>
      <c r="I48" s="115">
        <v>0.21722846441947566</v>
      </c>
      <c r="J48" s="115">
        <v>0.78277153558052437</v>
      </c>
      <c r="K48" s="114">
        <v>17</v>
      </c>
      <c r="L48" s="114">
        <v>148</v>
      </c>
      <c r="M48" s="115">
        <v>0.10303030303030303</v>
      </c>
      <c r="N48" s="115">
        <v>0.89696969696969697</v>
      </c>
    </row>
    <row r="49" spans="1:14" x14ac:dyDescent="0.35">
      <c r="A49" s="170"/>
      <c r="B49" s="119">
        <v>2016</v>
      </c>
      <c r="C49" s="114">
        <v>4844</v>
      </c>
      <c r="D49" s="114">
        <v>3266</v>
      </c>
      <c r="E49" s="115">
        <v>0.59728729963008631</v>
      </c>
      <c r="F49" s="115">
        <v>0.40271270036991369</v>
      </c>
      <c r="G49" s="114">
        <v>51</v>
      </c>
      <c r="H49" s="114">
        <v>137</v>
      </c>
      <c r="I49" s="115">
        <v>0.27127659574468083</v>
      </c>
      <c r="J49" s="115">
        <v>0.72872340425531912</v>
      </c>
      <c r="K49" s="114">
        <v>14</v>
      </c>
      <c r="L49" s="114">
        <v>124</v>
      </c>
      <c r="M49" s="115">
        <v>0.10144927536231885</v>
      </c>
      <c r="N49" s="115">
        <v>0.89855072463768115</v>
      </c>
    </row>
    <row r="50" spans="1:14" x14ac:dyDescent="0.35">
      <c r="A50" s="170"/>
      <c r="B50" s="119">
        <v>2015</v>
      </c>
      <c r="C50" s="114">
        <v>4491</v>
      </c>
      <c r="D50" s="114">
        <v>3333</v>
      </c>
      <c r="E50" s="115">
        <v>0.57400306748466257</v>
      </c>
      <c r="F50" s="115">
        <v>0.42599693251533743</v>
      </c>
      <c r="G50" s="114">
        <v>30</v>
      </c>
      <c r="H50" s="114">
        <v>162</v>
      </c>
      <c r="I50" s="115">
        <v>0.15625</v>
      </c>
      <c r="J50" s="115">
        <v>0.84375</v>
      </c>
      <c r="K50" s="114">
        <v>9</v>
      </c>
      <c r="L50" s="114">
        <v>83</v>
      </c>
      <c r="M50" s="115">
        <v>9.7826086956521743E-2</v>
      </c>
      <c r="N50" s="115">
        <v>0.90217391304347827</v>
      </c>
    </row>
    <row r="51" spans="1:14" x14ac:dyDescent="0.35">
      <c r="A51" s="170"/>
      <c r="B51" s="119">
        <v>2014</v>
      </c>
      <c r="C51" s="114">
        <v>3557</v>
      </c>
      <c r="D51" s="114">
        <v>3321</v>
      </c>
      <c r="E51" s="115">
        <v>0.51715615004361737</v>
      </c>
      <c r="F51" s="115">
        <v>0.48284384995638269</v>
      </c>
      <c r="G51" s="114">
        <v>25</v>
      </c>
      <c r="H51" s="114">
        <v>160</v>
      </c>
      <c r="I51" s="115">
        <v>0.13513513513513514</v>
      </c>
      <c r="J51" s="115">
        <v>0.86486486486486491</v>
      </c>
      <c r="K51" s="117" t="s">
        <v>181</v>
      </c>
      <c r="L51" s="114">
        <v>83</v>
      </c>
      <c r="M51" s="118" t="s">
        <v>182</v>
      </c>
      <c r="N51" s="118" t="s">
        <v>182</v>
      </c>
    </row>
    <row r="52" spans="1:14" x14ac:dyDescent="0.35">
      <c r="A52" s="170"/>
      <c r="B52" s="119">
        <v>2013</v>
      </c>
      <c r="C52" s="114">
        <v>3369</v>
      </c>
      <c r="D52" s="114">
        <v>3010</v>
      </c>
      <c r="E52" s="115">
        <v>0.52813920677222137</v>
      </c>
      <c r="F52" s="115">
        <v>0.47186079322777863</v>
      </c>
      <c r="G52" s="114">
        <v>8</v>
      </c>
      <c r="H52" s="114">
        <v>133</v>
      </c>
      <c r="I52" s="115">
        <v>5.6737588652482268E-2</v>
      </c>
      <c r="J52" s="115">
        <v>0.94326241134751776</v>
      </c>
      <c r="K52" s="114">
        <v>6</v>
      </c>
      <c r="L52" s="114">
        <v>80</v>
      </c>
      <c r="M52" s="115">
        <v>6.9767441860465115E-2</v>
      </c>
      <c r="N52" s="115">
        <v>0.93023255813953487</v>
      </c>
    </row>
    <row r="53" spans="1:14" x14ac:dyDescent="0.35">
      <c r="A53" s="170"/>
      <c r="B53" s="119">
        <v>2012</v>
      </c>
      <c r="C53" s="114">
        <v>2855</v>
      </c>
      <c r="D53" s="114">
        <v>2888</v>
      </c>
      <c r="E53" s="115">
        <v>0.49712693714086714</v>
      </c>
      <c r="F53" s="115">
        <v>0.5028730628591328</v>
      </c>
      <c r="G53" s="114">
        <v>10</v>
      </c>
      <c r="H53" s="114">
        <v>109</v>
      </c>
      <c r="I53" s="115">
        <v>8.4033613445378158E-2</v>
      </c>
      <c r="J53" s="115">
        <v>0.91596638655462181</v>
      </c>
      <c r="K53" s="114">
        <v>5</v>
      </c>
      <c r="L53" s="114">
        <v>59</v>
      </c>
      <c r="M53" s="115">
        <v>7.8125E-2</v>
      </c>
      <c r="N53" s="115">
        <v>0.921875</v>
      </c>
    </row>
    <row r="54" spans="1:14" x14ac:dyDescent="0.35">
      <c r="A54" s="170"/>
      <c r="B54" s="119">
        <v>2011</v>
      </c>
      <c r="C54" s="114">
        <v>3037</v>
      </c>
      <c r="D54" s="114">
        <v>2922</v>
      </c>
      <c r="E54" s="115">
        <v>0.50964927001174698</v>
      </c>
      <c r="F54" s="115">
        <v>0.49035072998825308</v>
      </c>
      <c r="G54" s="114">
        <v>10</v>
      </c>
      <c r="H54" s="114">
        <v>67</v>
      </c>
      <c r="I54" s="115">
        <v>0.12987012987012986</v>
      </c>
      <c r="J54" s="115">
        <v>0.87012987012987009</v>
      </c>
      <c r="K54" s="117" t="s">
        <v>181</v>
      </c>
      <c r="L54" s="114">
        <v>46</v>
      </c>
      <c r="M54" s="118" t="s">
        <v>182</v>
      </c>
      <c r="N54" s="118" t="s">
        <v>182</v>
      </c>
    </row>
    <row r="55" spans="1:14" x14ac:dyDescent="0.35">
      <c r="A55" s="170"/>
      <c r="B55" s="119">
        <v>2010</v>
      </c>
      <c r="C55" s="114">
        <v>2956</v>
      </c>
      <c r="D55" s="114">
        <v>2882</v>
      </c>
      <c r="E55" s="115">
        <v>0.50633778691332643</v>
      </c>
      <c r="F55" s="115">
        <v>0.49366221308667352</v>
      </c>
      <c r="G55" s="114">
        <v>8</v>
      </c>
      <c r="H55" s="114">
        <v>44</v>
      </c>
      <c r="I55" s="115">
        <v>0.15384615384615385</v>
      </c>
      <c r="J55" s="115">
        <v>0.84615384615384615</v>
      </c>
      <c r="K55" s="116"/>
      <c r="L55" s="114">
        <v>36</v>
      </c>
      <c r="M55" s="116"/>
      <c r="N55" s="115">
        <v>1</v>
      </c>
    </row>
    <row r="56" spans="1:14" x14ac:dyDescent="0.35">
      <c r="A56" s="170"/>
      <c r="B56" s="119">
        <v>2009</v>
      </c>
      <c r="C56" s="114">
        <v>3089</v>
      </c>
      <c r="D56" s="114">
        <v>2848</v>
      </c>
      <c r="E56" s="115">
        <v>0.52029644601650671</v>
      </c>
      <c r="F56" s="115">
        <v>0.47970355398349335</v>
      </c>
      <c r="G56" s="117" t="s">
        <v>181</v>
      </c>
      <c r="H56" s="114">
        <v>26</v>
      </c>
      <c r="I56" s="118" t="s">
        <v>182</v>
      </c>
      <c r="J56" s="118" t="s">
        <v>182</v>
      </c>
      <c r="K56" s="116"/>
      <c r="L56" s="114">
        <v>17</v>
      </c>
      <c r="M56" s="116"/>
      <c r="N56" s="115">
        <v>1</v>
      </c>
    </row>
    <row r="57" spans="1:14" x14ac:dyDescent="0.35">
      <c r="A57" s="169" t="s">
        <v>122</v>
      </c>
      <c r="B57" s="119">
        <v>2018</v>
      </c>
      <c r="C57" s="114">
        <v>826</v>
      </c>
      <c r="D57" s="114">
        <v>971</v>
      </c>
      <c r="E57" s="115">
        <v>0.45965498052309406</v>
      </c>
      <c r="F57" s="115">
        <v>0.54034501947690594</v>
      </c>
      <c r="G57" s="117" t="s">
        <v>181</v>
      </c>
      <c r="H57" s="114">
        <v>33</v>
      </c>
      <c r="I57" s="118" t="s">
        <v>182</v>
      </c>
      <c r="J57" s="118" t="s">
        <v>182</v>
      </c>
      <c r="K57" s="116"/>
      <c r="L57" s="117" t="s">
        <v>181</v>
      </c>
      <c r="M57" s="116"/>
      <c r="N57" s="115">
        <v>1</v>
      </c>
    </row>
    <row r="58" spans="1:14" x14ac:dyDescent="0.35">
      <c r="A58" s="170"/>
      <c r="B58" s="119">
        <v>2017</v>
      </c>
      <c r="C58" s="114">
        <v>912</v>
      </c>
      <c r="D58" s="114">
        <v>878</v>
      </c>
      <c r="E58" s="115">
        <v>0.50949720670391063</v>
      </c>
      <c r="F58" s="115">
        <v>0.49050279329608937</v>
      </c>
      <c r="G58" s="116"/>
      <c r="H58" s="114">
        <v>22</v>
      </c>
      <c r="I58" s="116"/>
      <c r="J58" s="115">
        <v>1</v>
      </c>
      <c r="K58" s="116"/>
      <c r="L58" s="114">
        <v>13</v>
      </c>
      <c r="M58" s="116"/>
      <c r="N58" s="115">
        <v>1</v>
      </c>
    </row>
    <row r="59" spans="1:14" x14ac:dyDescent="0.35">
      <c r="A59" s="170"/>
      <c r="B59" s="119">
        <v>2016</v>
      </c>
      <c r="C59" s="114">
        <v>901</v>
      </c>
      <c r="D59" s="114">
        <v>912</v>
      </c>
      <c r="E59" s="115">
        <v>0.49696635410921125</v>
      </c>
      <c r="F59" s="115">
        <v>0.50303364589078869</v>
      </c>
      <c r="G59" s="116"/>
      <c r="H59" s="114">
        <v>16</v>
      </c>
      <c r="I59" s="116"/>
      <c r="J59" s="115">
        <v>1</v>
      </c>
      <c r="K59" s="116"/>
      <c r="L59" s="114">
        <v>9</v>
      </c>
      <c r="M59" s="116"/>
      <c r="N59" s="115">
        <v>1</v>
      </c>
    </row>
    <row r="60" spans="1:14" x14ac:dyDescent="0.35">
      <c r="A60" s="170"/>
      <c r="B60" s="119">
        <v>2015</v>
      </c>
      <c r="C60" s="114">
        <v>853</v>
      </c>
      <c r="D60" s="114">
        <v>930</v>
      </c>
      <c r="E60" s="115">
        <v>0.47840717891194617</v>
      </c>
      <c r="F60" s="115">
        <v>0.52159282108805383</v>
      </c>
      <c r="G60" s="116"/>
      <c r="H60" s="114">
        <v>23</v>
      </c>
      <c r="I60" s="116"/>
      <c r="J60" s="115">
        <v>1</v>
      </c>
      <c r="K60" s="116"/>
      <c r="L60" s="114">
        <v>11</v>
      </c>
      <c r="M60" s="116"/>
      <c r="N60" s="115">
        <v>1</v>
      </c>
    </row>
    <row r="61" spans="1:14" x14ac:dyDescent="0.35">
      <c r="A61" s="170"/>
      <c r="B61" s="119">
        <v>2014</v>
      </c>
      <c r="C61" s="114">
        <v>887</v>
      </c>
      <c r="D61" s="114">
        <v>887</v>
      </c>
      <c r="E61" s="115">
        <v>0.5</v>
      </c>
      <c r="F61" s="115">
        <v>0.5</v>
      </c>
      <c r="G61" s="116"/>
      <c r="H61" s="114">
        <v>8</v>
      </c>
      <c r="I61" s="116"/>
      <c r="J61" s="115">
        <v>1</v>
      </c>
      <c r="K61" s="116"/>
      <c r="L61" s="114">
        <v>8</v>
      </c>
      <c r="M61" s="116"/>
      <c r="N61" s="115">
        <v>1</v>
      </c>
    </row>
    <row r="62" spans="1:14" x14ac:dyDescent="0.35">
      <c r="A62" s="170"/>
      <c r="B62" s="119">
        <v>2013</v>
      </c>
      <c r="C62" s="114">
        <v>698</v>
      </c>
      <c r="D62" s="114">
        <v>827</v>
      </c>
      <c r="E62" s="115">
        <v>0.4577049180327869</v>
      </c>
      <c r="F62" s="115">
        <v>0.5422950819672131</v>
      </c>
      <c r="G62" s="116"/>
      <c r="H62" s="114">
        <v>6</v>
      </c>
      <c r="I62" s="116"/>
      <c r="J62" s="115">
        <v>1</v>
      </c>
      <c r="K62" s="116"/>
      <c r="L62" s="114">
        <v>7</v>
      </c>
      <c r="M62" s="116"/>
      <c r="N62" s="115">
        <v>1</v>
      </c>
    </row>
    <row r="63" spans="1:14" x14ac:dyDescent="0.35">
      <c r="A63" s="170"/>
      <c r="B63" s="119">
        <v>2012</v>
      </c>
      <c r="C63" s="114">
        <v>870</v>
      </c>
      <c r="D63" s="114">
        <v>931</v>
      </c>
      <c r="E63" s="115">
        <v>0.48306496390893949</v>
      </c>
      <c r="F63" s="115">
        <v>0.51693503609106051</v>
      </c>
      <c r="G63" s="116"/>
      <c r="H63" s="117" t="s">
        <v>181</v>
      </c>
      <c r="I63" s="116"/>
      <c r="J63" s="115">
        <v>1</v>
      </c>
      <c r="K63" s="116"/>
      <c r="L63" s="116"/>
      <c r="M63" s="116"/>
      <c r="N63" s="116"/>
    </row>
    <row r="64" spans="1:14" x14ac:dyDescent="0.35">
      <c r="A64" s="170"/>
      <c r="B64" s="119">
        <v>2011</v>
      </c>
      <c r="C64" s="114">
        <v>676</v>
      </c>
      <c r="D64" s="114">
        <v>954</v>
      </c>
      <c r="E64" s="115">
        <v>0.41472392638036809</v>
      </c>
      <c r="F64" s="115">
        <v>0.58527607361963185</v>
      </c>
      <c r="G64" s="117" t="s">
        <v>181</v>
      </c>
      <c r="H64" s="117" t="s">
        <v>181</v>
      </c>
      <c r="I64" s="118" t="s">
        <v>182</v>
      </c>
      <c r="J64" s="118" t="s">
        <v>182</v>
      </c>
      <c r="K64" s="116"/>
      <c r="L64" s="117" t="s">
        <v>181</v>
      </c>
      <c r="M64" s="116"/>
      <c r="N64" s="115">
        <v>1</v>
      </c>
    </row>
    <row r="65" spans="1:14" x14ac:dyDescent="0.35">
      <c r="A65" s="170"/>
      <c r="B65" s="119">
        <v>2010</v>
      </c>
      <c r="C65" s="114">
        <v>474</v>
      </c>
      <c r="D65" s="114">
        <v>1004</v>
      </c>
      <c r="E65" s="115">
        <v>0.32070365358592695</v>
      </c>
      <c r="F65" s="115">
        <v>0.6792963464140731</v>
      </c>
      <c r="G65" s="116"/>
      <c r="H65" s="114">
        <v>6</v>
      </c>
      <c r="I65" s="116"/>
      <c r="J65" s="115">
        <v>1</v>
      </c>
      <c r="K65" s="116"/>
      <c r="L65" s="117" t="s">
        <v>181</v>
      </c>
      <c r="M65" s="116"/>
      <c r="N65" s="115">
        <v>1</v>
      </c>
    </row>
    <row r="66" spans="1:14" x14ac:dyDescent="0.35">
      <c r="A66" s="170"/>
      <c r="B66" s="119">
        <v>2009</v>
      </c>
      <c r="C66" s="114">
        <v>514</v>
      </c>
      <c r="D66" s="114">
        <v>793</v>
      </c>
      <c r="E66" s="115">
        <v>0.39326702371843919</v>
      </c>
      <c r="F66" s="115">
        <v>0.60673297628156087</v>
      </c>
      <c r="G66" s="116"/>
      <c r="H66" s="116"/>
      <c r="I66" s="116"/>
      <c r="J66" s="116"/>
      <c r="K66" s="116"/>
      <c r="L66" s="116"/>
      <c r="M66" s="116"/>
      <c r="N66" s="116"/>
    </row>
    <row r="67" spans="1:14" x14ac:dyDescent="0.35">
      <c r="A67" s="169" t="s">
        <v>121</v>
      </c>
      <c r="B67" s="119">
        <v>2018</v>
      </c>
      <c r="C67" s="114">
        <v>2972</v>
      </c>
      <c r="D67" s="114">
        <v>1891</v>
      </c>
      <c r="E67" s="115">
        <v>0.61114538350812253</v>
      </c>
      <c r="F67" s="115">
        <v>0.38885461649187747</v>
      </c>
      <c r="G67" s="114">
        <v>50</v>
      </c>
      <c r="H67" s="114">
        <v>76</v>
      </c>
      <c r="I67" s="115">
        <v>0.3968253968253968</v>
      </c>
      <c r="J67" s="115">
        <v>0.60317460317460314</v>
      </c>
      <c r="K67" s="114">
        <v>13</v>
      </c>
      <c r="L67" s="114">
        <v>33</v>
      </c>
      <c r="M67" s="115">
        <v>0.28260869565217389</v>
      </c>
      <c r="N67" s="115">
        <v>0.71739130434782605</v>
      </c>
    </row>
    <row r="68" spans="1:14" x14ac:dyDescent="0.35">
      <c r="A68" s="170"/>
      <c r="B68" s="119">
        <v>2017</v>
      </c>
      <c r="C68" s="114">
        <v>2994</v>
      </c>
      <c r="D68" s="114">
        <v>1702</v>
      </c>
      <c r="E68" s="115">
        <v>0.63756388415672915</v>
      </c>
      <c r="F68" s="115">
        <v>0.36243611584327085</v>
      </c>
      <c r="G68" s="114">
        <v>29</v>
      </c>
      <c r="H68" s="114">
        <v>56</v>
      </c>
      <c r="I68" s="115">
        <v>0.3411764705882353</v>
      </c>
      <c r="J68" s="115">
        <v>0.6588235294117647</v>
      </c>
      <c r="K68" s="114">
        <v>10</v>
      </c>
      <c r="L68" s="114">
        <v>62</v>
      </c>
      <c r="M68" s="115">
        <v>0.1388888888888889</v>
      </c>
      <c r="N68" s="115">
        <v>0.86111111111111116</v>
      </c>
    </row>
    <row r="69" spans="1:14" x14ac:dyDescent="0.35">
      <c r="A69" s="170"/>
      <c r="B69" s="119">
        <v>2016</v>
      </c>
      <c r="C69" s="114">
        <v>2805</v>
      </c>
      <c r="D69" s="114">
        <v>1774</v>
      </c>
      <c r="E69" s="115">
        <v>0.61257916575671545</v>
      </c>
      <c r="F69" s="115">
        <v>0.38742083424328455</v>
      </c>
      <c r="G69" s="114">
        <v>12</v>
      </c>
      <c r="H69" s="114">
        <v>60</v>
      </c>
      <c r="I69" s="115">
        <v>0.16666666666666666</v>
      </c>
      <c r="J69" s="115">
        <v>0.83333333333333337</v>
      </c>
      <c r="K69" s="114">
        <v>10</v>
      </c>
      <c r="L69" s="114">
        <v>53</v>
      </c>
      <c r="M69" s="115">
        <v>0.15873015873015872</v>
      </c>
      <c r="N69" s="115">
        <v>0.84126984126984128</v>
      </c>
    </row>
    <row r="70" spans="1:14" x14ac:dyDescent="0.35">
      <c r="A70" s="170"/>
      <c r="B70" s="119">
        <v>2015</v>
      </c>
      <c r="C70" s="114">
        <v>2598</v>
      </c>
      <c r="D70" s="114">
        <v>1983</v>
      </c>
      <c r="E70" s="115">
        <v>0.56712508185985588</v>
      </c>
      <c r="F70" s="115">
        <v>0.43287491814014406</v>
      </c>
      <c r="G70" s="114">
        <v>12</v>
      </c>
      <c r="H70" s="114">
        <v>42</v>
      </c>
      <c r="I70" s="115">
        <v>0.22222222222222221</v>
      </c>
      <c r="J70" s="115">
        <v>0.77777777777777779</v>
      </c>
      <c r="K70" s="117" t="s">
        <v>181</v>
      </c>
      <c r="L70" s="114">
        <v>38</v>
      </c>
      <c r="M70" s="118" t="s">
        <v>182</v>
      </c>
      <c r="N70" s="118" t="s">
        <v>182</v>
      </c>
    </row>
    <row r="71" spans="1:14" x14ac:dyDescent="0.35">
      <c r="A71" s="170"/>
      <c r="B71" s="119">
        <v>2014</v>
      </c>
      <c r="C71" s="114">
        <v>2753</v>
      </c>
      <c r="D71" s="114">
        <v>1919</v>
      </c>
      <c r="E71" s="115">
        <v>0.58925513698630139</v>
      </c>
      <c r="F71" s="115">
        <v>0.41074486301369861</v>
      </c>
      <c r="G71" s="114">
        <v>5</v>
      </c>
      <c r="H71" s="114">
        <v>47</v>
      </c>
      <c r="I71" s="115">
        <v>9.6153846153846159E-2</v>
      </c>
      <c r="J71" s="115">
        <v>0.90384615384615385</v>
      </c>
      <c r="K71" s="114">
        <v>18</v>
      </c>
      <c r="L71" s="114">
        <v>44</v>
      </c>
      <c r="M71" s="115">
        <v>0.29032258064516131</v>
      </c>
      <c r="N71" s="115">
        <v>0.70967741935483875</v>
      </c>
    </row>
    <row r="72" spans="1:14" x14ac:dyDescent="0.35">
      <c r="A72" s="170"/>
      <c r="B72" s="119">
        <v>2013</v>
      </c>
      <c r="C72" s="114">
        <v>2538</v>
      </c>
      <c r="D72" s="114">
        <v>2340</v>
      </c>
      <c r="E72" s="115">
        <v>0.52029520295202947</v>
      </c>
      <c r="F72" s="115">
        <v>0.47970479704797048</v>
      </c>
      <c r="G72" s="114">
        <v>9</v>
      </c>
      <c r="H72" s="114">
        <v>39</v>
      </c>
      <c r="I72" s="115">
        <v>0.1875</v>
      </c>
      <c r="J72" s="115">
        <v>0.8125</v>
      </c>
      <c r="K72" s="114">
        <v>28</v>
      </c>
      <c r="L72" s="114">
        <v>46</v>
      </c>
      <c r="M72" s="115">
        <v>0.3783783783783784</v>
      </c>
      <c r="N72" s="115">
        <v>0.6216216216216216</v>
      </c>
    </row>
    <row r="73" spans="1:14" x14ac:dyDescent="0.35">
      <c r="A73" s="170"/>
      <c r="B73" s="119">
        <v>2012</v>
      </c>
      <c r="C73" s="114">
        <v>1878</v>
      </c>
      <c r="D73" s="114">
        <v>2453</v>
      </c>
      <c r="E73" s="115">
        <v>0.43361810205495266</v>
      </c>
      <c r="F73" s="115">
        <v>0.56638189794504734</v>
      </c>
      <c r="G73" s="117" t="s">
        <v>181</v>
      </c>
      <c r="H73" s="114">
        <v>37</v>
      </c>
      <c r="I73" s="118" t="s">
        <v>182</v>
      </c>
      <c r="J73" s="118" t="s">
        <v>182</v>
      </c>
      <c r="K73" s="117" t="s">
        <v>181</v>
      </c>
      <c r="L73" s="114">
        <v>35</v>
      </c>
      <c r="M73" s="118" t="s">
        <v>182</v>
      </c>
      <c r="N73" s="118" t="s">
        <v>182</v>
      </c>
    </row>
    <row r="74" spans="1:14" x14ac:dyDescent="0.35">
      <c r="A74" s="170"/>
      <c r="B74" s="119">
        <v>2011</v>
      </c>
      <c r="C74" s="114">
        <v>1700</v>
      </c>
      <c r="D74" s="114">
        <v>2505</v>
      </c>
      <c r="E74" s="115">
        <v>0.40428061831153389</v>
      </c>
      <c r="F74" s="115">
        <v>0.59571938168846617</v>
      </c>
      <c r="G74" s="117" t="s">
        <v>181</v>
      </c>
      <c r="H74" s="114">
        <v>39</v>
      </c>
      <c r="I74" s="118" t="s">
        <v>182</v>
      </c>
      <c r="J74" s="118" t="s">
        <v>182</v>
      </c>
      <c r="K74" s="117" t="s">
        <v>181</v>
      </c>
      <c r="L74" s="114">
        <v>43</v>
      </c>
      <c r="M74" s="118" t="s">
        <v>182</v>
      </c>
      <c r="N74" s="118" t="s">
        <v>182</v>
      </c>
    </row>
    <row r="75" spans="1:14" x14ac:dyDescent="0.35">
      <c r="A75" s="170"/>
      <c r="B75" s="119">
        <v>2010</v>
      </c>
      <c r="C75" s="114">
        <v>1878</v>
      </c>
      <c r="D75" s="114">
        <v>2516</v>
      </c>
      <c r="E75" s="115">
        <v>0.42740100136549841</v>
      </c>
      <c r="F75" s="115">
        <v>0.57259899863450159</v>
      </c>
      <c r="G75" s="116"/>
      <c r="H75" s="114">
        <v>31</v>
      </c>
      <c r="I75" s="116"/>
      <c r="J75" s="115">
        <v>1</v>
      </c>
      <c r="K75" s="117" t="s">
        <v>181</v>
      </c>
      <c r="L75" s="114">
        <v>45</v>
      </c>
      <c r="M75" s="118" t="s">
        <v>182</v>
      </c>
      <c r="N75" s="118" t="s">
        <v>182</v>
      </c>
    </row>
    <row r="76" spans="1:14" x14ac:dyDescent="0.35">
      <c r="A76" s="170"/>
      <c r="B76" s="119">
        <v>2009</v>
      </c>
      <c r="C76" s="114">
        <v>1882</v>
      </c>
      <c r="D76" s="114">
        <v>2254</v>
      </c>
      <c r="E76" s="115">
        <v>0.45502901353965186</v>
      </c>
      <c r="F76" s="115">
        <v>0.54497098646034814</v>
      </c>
      <c r="G76" s="117" t="s">
        <v>181</v>
      </c>
      <c r="H76" s="114">
        <v>12</v>
      </c>
      <c r="I76" s="118" t="s">
        <v>182</v>
      </c>
      <c r="J76" s="118" t="s">
        <v>182</v>
      </c>
      <c r="K76" s="117" t="s">
        <v>181</v>
      </c>
      <c r="L76" s="114">
        <v>23</v>
      </c>
      <c r="M76" s="118" t="s">
        <v>182</v>
      </c>
      <c r="N76" s="118" t="s">
        <v>182</v>
      </c>
    </row>
    <row r="77" spans="1:14" x14ac:dyDescent="0.35">
      <c r="A77" s="169" t="s">
        <v>120</v>
      </c>
      <c r="B77" s="119">
        <v>2018</v>
      </c>
      <c r="C77" s="114">
        <f>2314+110</f>
        <v>2424</v>
      </c>
      <c r="D77" s="114">
        <f>4467+373</f>
        <v>4840</v>
      </c>
      <c r="E77" s="115">
        <f>C77/SUM(C77:D77)</f>
        <v>0.33370044052863435</v>
      </c>
      <c r="F77" s="115">
        <f>D77/SUM(C77:D77)</f>
        <v>0.66629955947136565</v>
      </c>
      <c r="G77" s="114">
        <v>6</v>
      </c>
      <c r="H77" s="114">
        <v>171</v>
      </c>
      <c r="I77" s="115">
        <v>3.3898305084745763E-2</v>
      </c>
      <c r="J77" s="115">
        <v>0.96610169491525422</v>
      </c>
      <c r="K77" s="117" t="s">
        <v>181</v>
      </c>
      <c r="L77" s="114">
        <v>51</v>
      </c>
      <c r="M77" s="118" t="s">
        <v>182</v>
      </c>
      <c r="N77" s="118" t="s">
        <v>182</v>
      </c>
    </row>
    <row r="78" spans="1:14" x14ac:dyDescent="0.35">
      <c r="A78" s="170"/>
      <c r="B78" s="119">
        <v>2017</v>
      </c>
      <c r="C78" s="114">
        <v>2926</v>
      </c>
      <c r="D78" s="114">
        <f>4572+73</f>
        <v>4645</v>
      </c>
      <c r="E78" s="115">
        <f>C78/SUM(C78:D78)</f>
        <v>0.38647470611544049</v>
      </c>
      <c r="F78" s="115">
        <f>D78/SUM(C78:D78)</f>
        <v>0.61352529388455945</v>
      </c>
      <c r="G78" s="114">
        <v>10</v>
      </c>
      <c r="H78" s="114">
        <v>164</v>
      </c>
      <c r="I78" s="115">
        <v>5.7471264367816091E-2</v>
      </c>
      <c r="J78" s="115">
        <v>0.94252873563218387</v>
      </c>
      <c r="K78" s="116"/>
      <c r="L78" s="114">
        <v>43</v>
      </c>
      <c r="M78" s="116"/>
      <c r="N78" s="115">
        <v>1</v>
      </c>
    </row>
    <row r="79" spans="1:14" x14ac:dyDescent="0.35">
      <c r="A79" s="170"/>
      <c r="B79" s="119">
        <v>2016</v>
      </c>
      <c r="C79" s="114">
        <v>3041</v>
      </c>
      <c r="D79" s="114">
        <v>4380</v>
      </c>
      <c r="E79" s="115">
        <v>0.40978304810672417</v>
      </c>
      <c r="F79" s="115">
        <v>0.59021695189327583</v>
      </c>
      <c r="G79" s="114">
        <v>6</v>
      </c>
      <c r="H79" s="114">
        <v>150</v>
      </c>
      <c r="I79" s="115">
        <v>3.8461538461538464E-2</v>
      </c>
      <c r="J79" s="115">
        <v>0.96153846153846156</v>
      </c>
      <c r="K79" s="117" t="s">
        <v>181</v>
      </c>
      <c r="L79" s="114">
        <v>40</v>
      </c>
      <c r="M79" s="118" t="s">
        <v>182</v>
      </c>
      <c r="N79" s="118" t="s">
        <v>182</v>
      </c>
    </row>
    <row r="80" spans="1:14" x14ac:dyDescent="0.35">
      <c r="A80" s="170"/>
      <c r="B80" s="119">
        <v>2015</v>
      </c>
      <c r="C80" s="114">
        <v>3020</v>
      </c>
      <c r="D80" s="114">
        <v>4244</v>
      </c>
      <c r="E80" s="115">
        <v>0.41574889867841408</v>
      </c>
      <c r="F80" s="115">
        <v>0.58425110132158586</v>
      </c>
      <c r="G80" s="114">
        <v>10</v>
      </c>
      <c r="H80" s="114">
        <v>156</v>
      </c>
      <c r="I80" s="115">
        <v>6.0240963855421686E-2</v>
      </c>
      <c r="J80" s="115">
        <v>0.93975903614457834</v>
      </c>
      <c r="K80" s="117" t="s">
        <v>181</v>
      </c>
      <c r="L80" s="114">
        <v>34</v>
      </c>
      <c r="M80" s="118" t="s">
        <v>182</v>
      </c>
      <c r="N80" s="118" t="s">
        <v>182</v>
      </c>
    </row>
    <row r="81" spans="1:14" x14ac:dyDescent="0.35">
      <c r="A81" s="170"/>
      <c r="B81" s="119">
        <v>2014</v>
      </c>
      <c r="C81" s="114">
        <v>3168</v>
      </c>
      <c r="D81" s="114">
        <v>3883</v>
      </c>
      <c r="E81" s="115">
        <v>0.44929797191887677</v>
      </c>
      <c r="F81" s="115">
        <v>0.55070202808112323</v>
      </c>
      <c r="G81" s="114">
        <v>9</v>
      </c>
      <c r="H81" s="114">
        <v>105</v>
      </c>
      <c r="I81" s="115">
        <v>7.8947368421052627E-2</v>
      </c>
      <c r="J81" s="115">
        <v>0.92105263157894735</v>
      </c>
      <c r="K81" s="116"/>
      <c r="L81" s="114">
        <v>30</v>
      </c>
      <c r="M81" s="116"/>
      <c r="N81" s="115">
        <v>1</v>
      </c>
    </row>
    <row r="82" spans="1:14" x14ac:dyDescent="0.35">
      <c r="A82" s="170"/>
      <c r="B82" s="119">
        <v>2013</v>
      </c>
      <c r="C82" s="114">
        <v>3108</v>
      </c>
      <c r="D82" s="114">
        <v>4211</v>
      </c>
      <c r="E82" s="115">
        <v>0.42464817598032517</v>
      </c>
      <c r="F82" s="115">
        <v>0.57535182401967477</v>
      </c>
      <c r="G82" s="117" t="s">
        <v>181</v>
      </c>
      <c r="H82" s="114">
        <v>82</v>
      </c>
      <c r="I82" s="118" t="s">
        <v>182</v>
      </c>
      <c r="J82" s="118" t="s">
        <v>182</v>
      </c>
      <c r="K82" s="117" t="s">
        <v>181</v>
      </c>
      <c r="L82" s="114">
        <v>33</v>
      </c>
      <c r="M82" s="118" t="s">
        <v>182</v>
      </c>
      <c r="N82" s="118" t="s">
        <v>182</v>
      </c>
    </row>
    <row r="83" spans="1:14" x14ac:dyDescent="0.35">
      <c r="A83" s="170"/>
      <c r="B83" s="119">
        <v>2012</v>
      </c>
      <c r="C83" s="114">
        <v>2620</v>
      </c>
      <c r="D83" s="114">
        <v>4101</v>
      </c>
      <c r="E83" s="115">
        <v>0.38982294301443238</v>
      </c>
      <c r="F83" s="115">
        <v>0.61017705698556768</v>
      </c>
      <c r="G83" s="117" t="s">
        <v>181</v>
      </c>
      <c r="H83" s="114">
        <v>61</v>
      </c>
      <c r="I83" s="118" t="s">
        <v>182</v>
      </c>
      <c r="J83" s="118" t="s">
        <v>182</v>
      </c>
      <c r="K83" s="117" t="s">
        <v>181</v>
      </c>
      <c r="L83" s="114">
        <v>48</v>
      </c>
      <c r="M83" s="118" t="s">
        <v>182</v>
      </c>
      <c r="N83" s="118" t="s">
        <v>182</v>
      </c>
    </row>
    <row r="84" spans="1:14" x14ac:dyDescent="0.35">
      <c r="A84" s="170"/>
      <c r="B84" s="119">
        <v>2011</v>
      </c>
      <c r="C84" s="114">
        <v>2284</v>
      </c>
      <c r="D84" s="114">
        <v>4146</v>
      </c>
      <c r="E84" s="115">
        <v>0.35520995334370142</v>
      </c>
      <c r="F84" s="115">
        <v>0.64479004665629858</v>
      </c>
      <c r="G84" s="117" t="s">
        <v>181</v>
      </c>
      <c r="H84" s="114">
        <v>64</v>
      </c>
      <c r="I84" s="118" t="s">
        <v>182</v>
      </c>
      <c r="J84" s="118" t="s">
        <v>182</v>
      </c>
      <c r="K84" s="117" t="s">
        <v>181</v>
      </c>
      <c r="L84" s="114">
        <v>42</v>
      </c>
      <c r="M84" s="118" t="s">
        <v>182</v>
      </c>
      <c r="N84" s="118" t="s">
        <v>182</v>
      </c>
    </row>
    <row r="85" spans="1:14" x14ac:dyDescent="0.35">
      <c r="A85" s="170"/>
      <c r="B85" s="119">
        <v>2010</v>
      </c>
      <c r="C85" s="114">
        <v>2464</v>
      </c>
      <c r="D85" s="114">
        <v>3540</v>
      </c>
      <c r="E85" s="115">
        <v>0.41039307128580949</v>
      </c>
      <c r="F85" s="115">
        <v>0.58960692871419051</v>
      </c>
      <c r="G85" s="117" t="s">
        <v>181</v>
      </c>
      <c r="H85" s="114">
        <v>46</v>
      </c>
      <c r="I85" s="118" t="s">
        <v>182</v>
      </c>
      <c r="J85" s="118" t="s">
        <v>182</v>
      </c>
      <c r="K85" s="117" t="s">
        <v>181</v>
      </c>
      <c r="L85" s="114">
        <v>25</v>
      </c>
      <c r="M85" s="118" t="s">
        <v>182</v>
      </c>
      <c r="N85" s="118" t="s">
        <v>182</v>
      </c>
    </row>
    <row r="86" spans="1:14" x14ac:dyDescent="0.35">
      <c r="A86" s="170"/>
      <c r="B86" s="119">
        <v>2009</v>
      </c>
      <c r="C86" s="114">
        <v>1439</v>
      </c>
      <c r="D86" s="114">
        <v>3505</v>
      </c>
      <c r="E86" s="115">
        <v>0.2910598705501618</v>
      </c>
      <c r="F86" s="115">
        <v>0.7089401294498382</v>
      </c>
      <c r="G86" s="117" t="s">
        <v>181</v>
      </c>
      <c r="H86" s="114">
        <v>51</v>
      </c>
      <c r="I86" s="118" t="s">
        <v>182</v>
      </c>
      <c r="J86" s="118" t="s">
        <v>182</v>
      </c>
      <c r="K86" s="116"/>
      <c r="L86" s="114">
        <v>22</v>
      </c>
      <c r="M86" s="116"/>
      <c r="N86" s="115">
        <v>1</v>
      </c>
    </row>
    <row r="87" spans="1:14" x14ac:dyDescent="0.35">
      <c r="A87" s="169" t="s">
        <v>119</v>
      </c>
      <c r="B87" s="119">
        <v>2018</v>
      </c>
      <c r="C87" s="114">
        <f>1183+4</f>
        <v>1187</v>
      </c>
      <c r="D87" s="114">
        <f>1584+6</f>
        <v>1590</v>
      </c>
      <c r="E87" s="115">
        <f>C87/SUM(C87:D87)</f>
        <v>0.42743968311127117</v>
      </c>
      <c r="F87" s="115">
        <f>D87/SUM(C87:D87)</f>
        <v>0.57256031688872888</v>
      </c>
      <c r="G87" s="117" t="s">
        <v>181</v>
      </c>
      <c r="H87" s="114">
        <v>58</v>
      </c>
      <c r="I87" s="118" t="s">
        <v>182</v>
      </c>
      <c r="J87" s="118" t="s">
        <v>182</v>
      </c>
      <c r="K87" s="117" t="s">
        <v>181</v>
      </c>
      <c r="L87" s="114">
        <v>41</v>
      </c>
      <c r="M87" s="118" t="s">
        <v>182</v>
      </c>
      <c r="N87" s="118" t="s">
        <v>182</v>
      </c>
    </row>
    <row r="88" spans="1:14" x14ac:dyDescent="0.35">
      <c r="A88" s="170"/>
      <c r="B88" s="119">
        <v>2017</v>
      </c>
      <c r="C88" s="114">
        <v>1327</v>
      </c>
      <c r="D88" s="114">
        <v>1494</v>
      </c>
      <c r="E88" s="115">
        <v>0.4704005671747607</v>
      </c>
      <c r="F88" s="115">
        <v>0.52959943282523925</v>
      </c>
      <c r="G88" s="117" t="s">
        <v>181</v>
      </c>
      <c r="H88" s="114">
        <v>53</v>
      </c>
      <c r="I88" s="118" t="s">
        <v>182</v>
      </c>
      <c r="J88" s="118" t="s">
        <v>182</v>
      </c>
      <c r="K88" s="117" t="s">
        <v>181</v>
      </c>
      <c r="L88" s="114">
        <v>32</v>
      </c>
      <c r="M88" s="118" t="s">
        <v>182</v>
      </c>
      <c r="N88" s="118" t="s">
        <v>182</v>
      </c>
    </row>
    <row r="89" spans="1:14" x14ac:dyDescent="0.35">
      <c r="A89" s="170"/>
      <c r="B89" s="119">
        <v>2016</v>
      </c>
      <c r="C89" s="114">
        <v>1419</v>
      </c>
      <c r="D89" s="114">
        <v>1497</v>
      </c>
      <c r="E89" s="115">
        <v>0.48662551440329216</v>
      </c>
      <c r="F89" s="115">
        <v>0.51337448559670784</v>
      </c>
      <c r="G89" s="117" t="s">
        <v>181</v>
      </c>
      <c r="H89" s="114">
        <v>42</v>
      </c>
      <c r="I89" s="118" t="s">
        <v>182</v>
      </c>
      <c r="J89" s="118" t="s">
        <v>182</v>
      </c>
      <c r="K89" s="117" t="s">
        <v>181</v>
      </c>
      <c r="L89" s="114">
        <v>20</v>
      </c>
      <c r="M89" s="118" t="s">
        <v>182</v>
      </c>
      <c r="N89" s="118" t="s">
        <v>182</v>
      </c>
    </row>
    <row r="90" spans="1:14" x14ac:dyDescent="0.35">
      <c r="A90" s="170"/>
      <c r="B90" s="119">
        <v>2015</v>
      </c>
      <c r="C90" s="114">
        <v>1388</v>
      </c>
      <c r="D90" s="114">
        <v>1533</v>
      </c>
      <c r="E90" s="115">
        <v>0.47517973296816157</v>
      </c>
      <c r="F90" s="115">
        <v>0.52482026703183837</v>
      </c>
      <c r="G90" s="117" t="s">
        <v>181</v>
      </c>
      <c r="H90" s="114">
        <v>36</v>
      </c>
      <c r="I90" s="118" t="s">
        <v>182</v>
      </c>
      <c r="J90" s="118" t="s">
        <v>182</v>
      </c>
      <c r="K90" s="117" t="s">
        <v>181</v>
      </c>
      <c r="L90" s="114">
        <v>11</v>
      </c>
      <c r="M90" s="118" t="s">
        <v>182</v>
      </c>
      <c r="N90" s="118" t="s">
        <v>182</v>
      </c>
    </row>
    <row r="91" spans="1:14" x14ac:dyDescent="0.35">
      <c r="A91" s="170"/>
      <c r="B91" s="119">
        <v>2014</v>
      </c>
      <c r="C91" s="114">
        <v>1406</v>
      </c>
      <c r="D91" s="114">
        <v>1526</v>
      </c>
      <c r="E91" s="115">
        <v>0.47953615279672579</v>
      </c>
      <c r="F91" s="115">
        <v>0.52046384720327421</v>
      </c>
      <c r="G91" s="114">
        <v>10</v>
      </c>
      <c r="H91" s="114">
        <v>24</v>
      </c>
      <c r="I91" s="115">
        <v>0.29411764705882354</v>
      </c>
      <c r="J91" s="115">
        <v>0.70588235294117652</v>
      </c>
      <c r="K91" s="116"/>
      <c r="L91" s="114">
        <v>18</v>
      </c>
      <c r="M91" s="116"/>
      <c r="N91" s="115">
        <v>1</v>
      </c>
    </row>
    <row r="92" spans="1:14" x14ac:dyDescent="0.35">
      <c r="A92" s="170"/>
      <c r="B92" s="119">
        <v>2013</v>
      </c>
      <c r="C92" s="114">
        <v>1592</v>
      </c>
      <c r="D92" s="114">
        <v>1530</v>
      </c>
      <c r="E92" s="115">
        <v>0.50992953235105698</v>
      </c>
      <c r="F92" s="115">
        <v>0.49007046764894296</v>
      </c>
      <c r="G92" s="117" t="s">
        <v>181</v>
      </c>
      <c r="H92" s="114">
        <v>23</v>
      </c>
      <c r="I92" s="118" t="s">
        <v>182</v>
      </c>
      <c r="J92" s="118" t="s">
        <v>182</v>
      </c>
      <c r="K92" s="117" t="s">
        <v>181</v>
      </c>
      <c r="L92" s="114">
        <v>14</v>
      </c>
      <c r="M92" s="118" t="s">
        <v>182</v>
      </c>
      <c r="N92" s="118" t="s">
        <v>182</v>
      </c>
    </row>
    <row r="93" spans="1:14" x14ac:dyDescent="0.35">
      <c r="A93" s="170"/>
      <c r="B93" s="119">
        <v>2012</v>
      </c>
      <c r="C93" s="114">
        <v>1378</v>
      </c>
      <c r="D93" s="114">
        <v>1688</v>
      </c>
      <c r="E93" s="115">
        <v>0.44944553163731243</v>
      </c>
      <c r="F93" s="115">
        <v>0.55055446836268751</v>
      </c>
      <c r="G93" s="117" t="s">
        <v>181</v>
      </c>
      <c r="H93" s="114">
        <v>24</v>
      </c>
      <c r="I93" s="118" t="s">
        <v>182</v>
      </c>
      <c r="J93" s="118" t="s">
        <v>182</v>
      </c>
      <c r="K93" s="116"/>
      <c r="L93" s="114">
        <v>10</v>
      </c>
      <c r="M93" s="116"/>
      <c r="N93" s="115">
        <v>1</v>
      </c>
    </row>
    <row r="94" spans="1:14" x14ac:dyDescent="0.35">
      <c r="A94" s="170"/>
      <c r="B94" s="119">
        <v>2011</v>
      </c>
      <c r="C94" s="114">
        <v>1307</v>
      </c>
      <c r="D94" s="114">
        <v>1886</v>
      </c>
      <c r="E94" s="115">
        <v>0.40933291575321012</v>
      </c>
      <c r="F94" s="115">
        <v>0.59066708424678982</v>
      </c>
      <c r="G94" s="117" t="s">
        <v>181</v>
      </c>
      <c r="H94" s="114">
        <v>12</v>
      </c>
      <c r="I94" s="118" t="s">
        <v>182</v>
      </c>
      <c r="J94" s="118" t="s">
        <v>182</v>
      </c>
      <c r="K94" s="117" t="s">
        <v>181</v>
      </c>
      <c r="L94" s="114">
        <v>13</v>
      </c>
      <c r="M94" s="118" t="s">
        <v>182</v>
      </c>
      <c r="N94" s="118" t="s">
        <v>182</v>
      </c>
    </row>
    <row r="95" spans="1:14" x14ac:dyDescent="0.35">
      <c r="A95" s="170"/>
      <c r="B95" s="119">
        <v>2010</v>
      </c>
      <c r="C95" s="114">
        <v>1411</v>
      </c>
      <c r="D95" s="114">
        <v>1857</v>
      </c>
      <c r="E95" s="115">
        <v>0.43176254589963281</v>
      </c>
      <c r="F95" s="115">
        <v>0.56823745410036719</v>
      </c>
      <c r="G95" s="117" t="s">
        <v>181</v>
      </c>
      <c r="H95" s="114">
        <v>6</v>
      </c>
      <c r="I95" s="118" t="s">
        <v>182</v>
      </c>
      <c r="J95" s="118" t="s">
        <v>182</v>
      </c>
      <c r="K95" s="116"/>
      <c r="L95" s="114">
        <v>5</v>
      </c>
      <c r="M95" s="116"/>
      <c r="N95" s="115">
        <v>1</v>
      </c>
    </row>
    <row r="96" spans="1:14" x14ac:dyDescent="0.35">
      <c r="A96" s="170"/>
      <c r="B96" s="119">
        <v>2009</v>
      </c>
      <c r="C96" s="114">
        <v>1235</v>
      </c>
      <c r="D96" s="114">
        <v>1787</v>
      </c>
      <c r="E96" s="115">
        <v>0.40866975512905362</v>
      </c>
      <c r="F96" s="115">
        <v>0.59133024487094643</v>
      </c>
      <c r="G96" s="117" t="s">
        <v>181</v>
      </c>
      <c r="H96" s="114">
        <v>5</v>
      </c>
      <c r="I96" s="118" t="s">
        <v>182</v>
      </c>
      <c r="J96" s="118" t="s">
        <v>182</v>
      </c>
      <c r="K96" s="116"/>
      <c r="L96" s="117" t="s">
        <v>181</v>
      </c>
      <c r="M96" s="116"/>
      <c r="N96" s="115">
        <v>1</v>
      </c>
    </row>
    <row r="97" spans="1:14" x14ac:dyDescent="0.35">
      <c r="A97" s="169" t="s">
        <v>118</v>
      </c>
      <c r="B97" s="119">
        <v>2018</v>
      </c>
      <c r="C97" s="114">
        <v>1031</v>
      </c>
      <c r="D97" s="114">
        <v>1307</v>
      </c>
      <c r="E97" s="115">
        <v>0.44097519247219846</v>
      </c>
      <c r="F97" s="115">
        <v>0.55902480752780159</v>
      </c>
      <c r="G97" s="114">
        <v>49</v>
      </c>
      <c r="H97" s="114">
        <v>179</v>
      </c>
      <c r="I97" s="115">
        <v>0.21491228070175439</v>
      </c>
      <c r="J97" s="115">
        <v>0.78508771929824561</v>
      </c>
      <c r="K97" s="114">
        <v>25</v>
      </c>
      <c r="L97" s="114">
        <v>75</v>
      </c>
      <c r="M97" s="115">
        <v>0.25</v>
      </c>
      <c r="N97" s="115">
        <v>0.75</v>
      </c>
    </row>
    <row r="98" spans="1:14" x14ac:dyDescent="0.35">
      <c r="A98" s="170"/>
      <c r="B98" s="119">
        <v>2017</v>
      </c>
      <c r="C98" s="114">
        <v>995</v>
      </c>
      <c r="D98" s="114">
        <v>1293</v>
      </c>
      <c r="E98" s="115">
        <v>0.4348776223776224</v>
      </c>
      <c r="F98" s="115">
        <v>0.5651223776223776</v>
      </c>
      <c r="G98" s="114">
        <v>36</v>
      </c>
      <c r="H98" s="114">
        <v>161</v>
      </c>
      <c r="I98" s="115">
        <v>0.18274111675126903</v>
      </c>
      <c r="J98" s="115">
        <v>0.81725888324873097</v>
      </c>
      <c r="K98" s="114">
        <v>18</v>
      </c>
      <c r="L98" s="114">
        <v>67</v>
      </c>
      <c r="M98" s="115">
        <v>0.21176470588235294</v>
      </c>
      <c r="N98" s="115">
        <v>0.78823529411764703</v>
      </c>
    </row>
    <row r="99" spans="1:14" x14ac:dyDescent="0.35">
      <c r="A99" s="170"/>
      <c r="B99" s="119">
        <v>2016</v>
      </c>
      <c r="C99" s="114">
        <v>850</v>
      </c>
      <c r="D99" s="114">
        <v>1196</v>
      </c>
      <c r="E99" s="115">
        <v>0.41544477028347998</v>
      </c>
      <c r="F99" s="115">
        <v>0.58455522971652008</v>
      </c>
      <c r="G99" s="114">
        <v>26</v>
      </c>
      <c r="H99" s="114">
        <v>142</v>
      </c>
      <c r="I99" s="115">
        <v>0.15476190476190477</v>
      </c>
      <c r="J99" s="115">
        <v>0.84523809523809523</v>
      </c>
      <c r="K99" s="114">
        <v>19</v>
      </c>
      <c r="L99" s="114">
        <v>52</v>
      </c>
      <c r="M99" s="115">
        <v>0.26760563380281688</v>
      </c>
      <c r="N99" s="115">
        <v>0.73239436619718312</v>
      </c>
    </row>
    <row r="100" spans="1:14" x14ac:dyDescent="0.35">
      <c r="A100" s="170"/>
      <c r="B100" s="119">
        <v>2015</v>
      </c>
      <c r="C100" s="114">
        <v>842</v>
      </c>
      <c r="D100" s="114">
        <v>1179</v>
      </c>
      <c r="E100" s="115">
        <v>0.41662543295398319</v>
      </c>
      <c r="F100" s="115">
        <v>0.58337456704601687</v>
      </c>
      <c r="G100" s="114">
        <v>15</v>
      </c>
      <c r="H100" s="114">
        <v>131</v>
      </c>
      <c r="I100" s="115">
        <v>0.10273972602739725</v>
      </c>
      <c r="J100" s="115">
        <v>0.89726027397260277</v>
      </c>
      <c r="K100" s="114">
        <v>18</v>
      </c>
      <c r="L100" s="114">
        <v>33</v>
      </c>
      <c r="M100" s="115">
        <v>0.35294117647058826</v>
      </c>
      <c r="N100" s="115">
        <v>0.6470588235294118</v>
      </c>
    </row>
    <row r="101" spans="1:14" x14ac:dyDescent="0.35">
      <c r="A101" s="170"/>
      <c r="B101" s="119">
        <v>2014</v>
      </c>
      <c r="C101" s="114">
        <v>878</v>
      </c>
      <c r="D101" s="114">
        <v>1136</v>
      </c>
      <c r="E101" s="115">
        <v>0.435948361469712</v>
      </c>
      <c r="F101" s="115">
        <v>0.56405163853028795</v>
      </c>
      <c r="G101" s="114">
        <v>12</v>
      </c>
      <c r="H101" s="114">
        <v>111</v>
      </c>
      <c r="I101" s="115">
        <v>9.7560975609756101E-2</v>
      </c>
      <c r="J101" s="115">
        <v>0.90243902439024393</v>
      </c>
      <c r="K101" s="114">
        <v>19</v>
      </c>
      <c r="L101" s="114">
        <v>27</v>
      </c>
      <c r="M101" s="115">
        <v>0.41304347826086957</v>
      </c>
      <c r="N101" s="115">
        <v>0.58695652173913049</v>
      </c>
    </row>
    <row r="102" spans="1:14" x14ac:dyDescent="0.35">
      <c r="A102" s="170"/>
      <c r="B102" s="119">
        <v>2013</v>
      </c>
      <c r="C102" s="114">
        <v>352</v>
      </c>
      <c r="D102" s="114">
        <v>1114</v>
      </c>
      <c r="E102" s="115">
        <v>0.24010914051841747</v>
      </c>
      <c r="F102" s="115">
        <v>0.75989085948158253</v>
      </c>
      <c r="G102" s="114">
        <v>8</v>
      </c>
      <c r="H102" s="114">
        <v>74</v>
      </c>
      <c r="I102" s="115">
        <v>9.7560975609756101E-2</v>
      </c>
      <c r="J102" s="115">
        <v>0.90243902439024393</v>
      </c>
      <c r="K102" s="114">
        <v>9</v>
      </c>
      <c r="L102" s="114">
        <v>49</v>
      </c>
      <c r="M102" s="115">
        <v>0.15517241379310345</v>
      </c>
      <c r="N102" s="115">
        <v>0.84482758620689657</v>
      </c>
    </row>
    <row r="103" spans="1:14" x14ac:dyDescent="0.35">
      <c r="A103" s="170"/>
      <c r="B103" s="119">
        <v>2012</v>
      </c>
      <c r="C103" s="114">
        <v>409</v>
      </c>
      <c r="D103" s="114">
        <v>976</v>
      </c>
      <c r="E103" s="115">
        <v>0.29530685920577615</v>
      </c>
      <c r="F103" s="115">
        <v>0.70469314079422385</v>
      </c>
      <c r="G103" s="114">
        <v>8</v>
      </c>
      <c r="H103" s="114">
        <v>70</v>
      </c>
      <c r="I103" s="115">
        <v>0.10256410256410256</v>
      </c>
      <c r="J103" s="115">
        <v>0.89743589743589747</v>
      </c>
      <c r="K103" s="114">
        <v>12</v>
      </c>
      <c r="L103" s="114">
        <v>43</v>
      </c>
      <c r="M103" s="115">
        <v>0.21818181818181817</v>
      </c>
      <c r="N103" s="115">
        <v>0.78181818181818186</v>
      </c>
    </row>
    <row r="104" spans="1:14" x14ac:dyDescent="0.35">
      <c r="A104" s="170"/>
      <c r="B104" s="119">
        <v>2011</v>
      </c>
      <c r="C104" s="114">
        <v>812</v>
      </c>
      <c r="D104" s="114">
        <v>802</v>
      </c>
      <c r="E104" s="115">
        <v>0.50309789343246591</v>
      </c>
      <c r="F104" s="115">
        <v>0.49690210656753409</v>
      </c>
      <c r="G104" s="114">
        <v>6</v>
      </c>
      <c r="H104" s="114">
        <v>40</v>
      </c>
      <c r="I104" s="115">
        <v>0.13043478260869565</v>
      </c>
      <c r="J104" s="115">
        <v>0.86956521739130432</v>
      </c>
      <c r="K104" s="114">
        <v>13</v>
      </c>
      <c r="L104" s="114">
        <v>54</v>
      </c>
      <c r="M104" s="115">
        <v>0.19402985074626866</v>
      </c>
      <c r="N104" s="115">
        <v>0.80597014925373134</v>
      </c>
    </row>
    <row r="105" spans="1:14" x14ac:dyDescent="0.35">
      <c r="A105" s="170"/>
      <c r="B105" s="119">
        <v>2010</v>
      </c>
      <c r="C105" s="114">
        <v>578</v>
      </c>
      <c r="D105" s="114">
        <v>696</v>
      </c>
      <c r="E105" s="115">
        <v>0.45368916797488223</v>
      </c>
      <c r="F105" s="115">
        <v>0.54631083202511777</v>
      </c>
      <c r="G105" s="117" t="s">
        <v>181</v>
      </c>
      <c r="H105" s="114">
        <v>19</v>
      </c>
      <c r="I105" s="118" t="s">
        <v>182</v>
      </c>
      <c r="J105" s="118" t="s">
        <v>182</v>
      </c>
      <c r="K105" s="114">
        <v>6</v>
      </c>
      <c r="L105" s="114">
        <v>39</v>
      </c>
      <c r="M105" s="115">
        <v>0.13333333333333333</v>
      </c>
      <c r="N105" s="115">
        <v>0.8666666666666667</v>
      </c>
    </row>
    <row r="106" spans="1:14" x14ac:dyDescent="0.35">
      <c r="A106" s="170"/>
      <c r="B106" s="119">
        <v>2009</v>
      </c>
      <c r="C106" s="114">
        <v>510</v>
      </c>
      <c r="D106" s="114">
        <v>665</v>
      </c>
      <c r="E106" s="115">
        <v>0.43404255319148938</v>
      </c>
      <c r="F106" s="115">
        <v>0.56595744680851068</v>
      </c>
      <c r="G106" s="117" t="s">
        <v>181</v>
      </c>
      <c r="H106" s="114">
        <v>17</v>
      </c>
      <c r="I106" s="118" t="s">
        <v>182</v>
      </c>
      <c r="J106" s="118" t="s">
        <v>182</v>
      </c>
      <c r="K106" s="117" t="s">
        <v>181</v>
      </c>
      <c r="L106" s="114">
        <v>15</v>
      </c>
      <c r="M106" s="118" t="s">
        <v>182</v>
      </c>
      <c r="N106" s="118" t="s">
        <v>182</v>
      </c>
    </row>
    <row r="107" spans="1:14" x14ac:dyDescent="0.35">
      <c r="A107" s="169" t="s">
        <v>117</v>
      </c>
      <c r="B107" s="119">
        <v>2018</v>
      </c>
      <c r="C107" s="114">
        <v>1718</v>
      </c>
      <c r="D107" s="114">
        <v>2430</v>
      </c>
      <c r="E107" s="115">
        <v>0.41417550626808103</v>
      </c>
      <c r="F107" s="115">
        <v>0.58582449373191903</v>
      </c>
      <c r="G107" s="114">
        <v>11</v>
      </c>
      <c r="H107" s="114">
        <v>124</v>
      </c>
      <c r="I107" s="115">
        <v>8.1481481481481488E-2</v>
      </c>
      <c r="J107" s="115">
        <v>0.91851851851851851</v>
      </c>
      <c r="K107" s="114">
        <v>5</v>
      </c>
      <c r="L107" s="114">
        <v>60</v>
      </c>
      <c r="M107" s="115">
        <v>7.6923076923076927E-2</v>
      </c>
      <c r="N107" s="115">
        <v>0.92307692307692313</v>
      </c>
    </row>
    <row r="108" spans="1:14" x14ac:dyDescent="0.35">
      <c r="A108" s="170"/>
      <c r="B108" s="119">
        <v>2017</v>
      </c>
      <c r="C108" s="114">
        <v>1749</v>
      </c>
      <c r="D108" s="114">
        <v>2139</v>
      </c>
      <c r="E108" s="115">
        <v>0.44984567901234568</v>
      </c>
      <c r="F108" s="115">
        <v>0.55015432098765427</v>
      </c>
      <c r="G108" s="114">
        <v>22</v>
      </c>
      <c r="H108" s="114">
        <v>120</v>
      </c>
      <c r="I108" s="115">
        <v>0.15492957746478872</v>
      </c>
      <c r="J108" s="115">
        <v>0.84507042253521125</v>
      </c>
      <c r="K108" s="117" t="s">
        <v>181</v>
      </c>
      <c r="L108" s="114">
        <v>61</v>
      </c>
      <c r="M108" s="118" t="s">
        <v>182</v>
      </c>
      <c r="N108" s="118" t="s">
        <v>182</v>
      </c>
    </row>
    <row r="109" spans="1:14" x14ac:dyDescent="0.35">
      <c r="A109" s="170"/>
      <c r="B109" s="119">
        <v>2016</v>
      </c>
      <c r="C109" s="114">
        <v>1675</v>
      </c>
      <c r="D109" s="114">
        <v>2164</v>
      </c>
      <c r="E109" s="115">
        <v>0.43631153946340195</v>
      </c>
      <c r="F109" s="115">
        <v>0.56368846053659805</v>
      </c>
      <c r="G109" s="114">
        <v>17</v>
      </c>
      <c r="H109" s="114">
        <v>77</v>
      </c>
      <c r="I109" s="115">
        <v>0.18085106382978725</v>
      </c>
      <c r="J109" s="115">
        <v>0.81914893617021278</v>
      </c>
      <c r="K109" s="114">
        <v>8</v>
      </c>
      <c r="L109" s="114">
        <v>51</v>
      </c>
      <c r="M109" s="115">
        <v>0.13559322033898305</v>
      </c>
      <c r="N109" s="115">
        <v>0.86440677966101698</v>
      </c>
    </row>
    <row r="110" spans="1:14" x14ac:dyDescent="0.35">
      <c r="A110" s="170"/>
      <c r="B110" s="119">
        <v>2015</v>
      </c>
      <c r="C110" s="114">
        <v>1718</v>
      </c>
      <c r="D110" s="114">
        <v>1997</v>
      </c>
      <c r="E110" s="115">
        <v>0.46244952893674296</v>
      </c>
      <c r="F110" s="115">
        <v>0.53755047106325704</v>
      </c>
      <c r="G110" s="114">
        <v>10</v>
      </c>
      <c r="H110" s="114">
        <v>62</v>
      </c>
      <c r="I110" s="115">
        <v>0.1388888888888889</v>
      </c>
      <c r="J110" s="115">
        <v>0.86111111111111116</v>
      </c>
      <c r="K110" s="117" t="s">
        <v>181</v>
      </c>
      <c r="L110" s="114">
        <v>52</v>
      </c>
      <c r="M110" s="118" t="s">
        <v>182</v>
      </c>
      <c r="N110" s="118" t="s">
        <v>182</v>
      </c>
    </row>
    <row r="111" spans="1:14" x14ac:dyDescent="0.35">
      <c r="A111" s="170"/>
      <c r="B111" s="119">
        <v>2014</v>
      </c>
      <c r="C111" s="114">
        <v>1914</v>
      </c>
      <c r="D111" s="114">
        <v>1939</v>
      </c>
      <c r="E111" s="115">
        <v>0.49675577472099663</v>
      </c>
      <c r="F111" s="115">
        <v>0.50324422527900337</v>
      </c>
      <c r="G111" s="114">
        <v>10</v>
      </c>
      <c r="H111" s="114">
        <v>56</v>
      </c>
      <c r="I111" s="115">
        <v>0.15151515151515152</v>
      </c>
      <c r="J111" s="115">
        <v>0.84848484848484851</v>
      </c>
      <c r="K111" s="117" t="s">
        <v>181</v>
      </c>
      <c r="L111" s="114">
        <v>56</v>
      </c>
      <c r="M111" s="118" t="s">
        <v>182</v>
      </c>
      <c r="N111" s="118" t="s">
        <v>182</v>
      </c>
    </row>
    <row r="112" spans="1:14" x14ac:dyDescent="0.35">
      <c r="A112" s="170"/>
      <c r="B112" s="119">
        <v>2013</v>
      </c>
      <c r="C112" s="114">
        <v>1853</v>
      </c>
      <c r="D112" s="114">
        <v>2028</v>
      </c>
      <c r="E112" s="115">
        <v>0.47745426436485444</v>
      </c>
      <c r="F112" s="115">
        <v>0.52254573563514561</v>
      </c>
      <c r="G112" s="114">
        <v>15</v>
      </c>
      <c r="H112" s="114">
        <v>48</v>
      </c>
      <c r="I112" s="115">
        <v>0.23809523809523808</v>
      </c>
      <c r="J112" s="115">
        <v>0.76190476190476186</v>
      </c>
      <c r="K112" s="117" t="s">
        <v>181</v>
      </c>
      <c r="L112" s="114">
        <v>48</v>
      </c>
      <c r="M112" s="118" t="s">
        <v>182</v>
      </c>
      <c r="N112" s="118" t="s">
        <v>182</v>
      </c>
    </row>
    <row r="113" spans="1:14" x14ac:dyDescent="0.35">
      <c r="A113" s="170"/>
      <c r="B113" s="119">
        <v>2012</v>
      </c>
      <c r="C113" s="114">
        <v>2006</v>
      </c>
      <c r="D113" s="114">
        <v>1994</v>
      </c>
      <c r="E113" s="115">
        <v>0.50149999999999995</v>
      </c>
      <c r="F113" s="115">
        <v>0.4985</v>
      </c>
      <c r="G113" s="114">
        <v>6</v>
      </c>
      <c r="H113" s="114">
        <v>39</v>
      </c>
      <c r="I113" s="115">
        <v>0.13333333333333333</v>
      </c>
      <c r="J113" s="115">
        <v>0.8666666666666667</v>
      </c>
      <c r="K113" s="114">
        <v>5</v>
      </c>
      <c r="L113" s="114">
        <v>30</v>
      </c>
      <c r="M113" s="115">
        <v>0.14285714285714285</v>
      </c>
      <c r="N113" s="115">
        <v>0.8571428571428571</v>
      </c>
    </row>
    <row r="114" spans="1:14" x14ac:dyDescent="0.35">
      <c r="A114" s="170"/>
      <c r="B114" s="119">
        <v>2011</v>
      </c>
      <c r="C114" s="114">
        <v>2027</v>
      </c>
      <c r="D114" s="114">
        <v>2084</v>
      </c>
      <c r="E114" s="115">
        <v>0.49306738019946483</v>
      </c>
      <c r="F114" s="115">
        <v>0.50693261980053517</v>
      </c>
      <c r="G114" s="117" t="s">
        <v>181</v>
      </c>
      <c r="H114" s="114">
        <v>32</v>
      </c>
      <c r="I114" s="118" t="s">
        <v>182</v>
      </c>
      <c r="J114" s="118" t="s">
        <v>182</v>
      </c>
      <c r="K114" s="117" t="s">
        <v>181</v>
      </c>
      <c r="L114" s="114">
        <v>39</v>
      </c>
      <c r="M114" s="118" t="s">
        <v>182</v>
      </c>
      <c r="N114" s="118" t="s">
        <v>182</v>
      </c>
    </row>
    <row r="115" spans="1:14" x14ac:dyDescent="0.35">
      <c r="A115" s="170"/>
      <c r="B115" s="119">
        <v>2010</v>
      </c>
      <c r="C115" s="114">
        <v>1919</v>
      </c>
      <c r="D115" s="114">
        <v>2053</v>
      </c>
      <c r="E115" s="115">
        <v>0.48313192346424977</v>
      </c>
      <c r="F115" s="115">
        <v>0.51686807653575029</v>
      </c>
      <c r="G115" s="116"/>
      <c r="H115" s="114">
        <v>38</v>
      </c>
      <c r="I115" s="116"/>
      <c r="J115" s="115">
        <v>1</v>
      </c>
      <c r="K115" s="117" t="s">
        <v>181</v>
      </c>
      <c r="L115" s="114">
        <v>29</v>
      </c>
      <c r="M115" s="118" t="s">
        <v>182</v>
      </c>
      <c r="N115" s="118" t="s">
        <v>182</v>
      </c>
    </row>
    <row r="116" spans="1:14" x14ac:dyDescent="0.35">
      <c r="A116" s="170"/>
      <c r="B116" s="119">
        <v>2009</v>
      </c>
      <c r="C116" s="114">
        <v>1980</v>
      </c>
      <c r="D116" s="114">
        <v>2098</v>
      </c>
      <c r="E116" s="115">
        <v>0.48553212358999509</v>
      </c>
      <c r="F116" s="115">
        <v>0.51446787641000491</v>
      </c>
      <c r="G116" s="116"/>
      <c r="H116" s="114">
        <v>30</v>
      </c>
      <c r="I116" s="116"/>
      <c r="J116" s="115">
        <v>1</v>
      </c>
      <c r="K116" s="117" t="s">
        <v>181</v>
      </c>
      <c r="L116" s="114">
        <v>26</v>
      </c>
      <c r="M116" s="118" t="s">
        <v>182</v>
      </c>
      <c r="N116" s="118" t="s">
        <v>182</v>
      </c>
    </row>
    <row r="117" spans="1:14" x14ac:dyDescent="0.35">
      <c r="A117" s="169" t="s">
        <v>116</v>
      </c>
      <c r="B117" s="119">
        <v>2018</v>
      </c>
      <c r="C117" s="114">
        <v>1005</v>
      </c>
      <c r="D117" s="114">
        <v>2765</v>
      </c>
      <c r="E117" s="115">
        <v>0.26657824933687002</v>
      </c>
      <c r="F117" s="115">
        <v>0.73342175066312998</v>
      </c>
      <c r="G117" s="114">
        <v>12</v>
      </c>
      <c r="H117" s="114">
        <v>118</v>
      </c>
      <c r="I117" s="115">
        <v>9.2307692307692313E-2</v>
      </c>
      <c r="J117" s="115">
        <v>0.90769230769230769</v>
      </c>
      <c r="K117" s="116"/>
      <c r="L117" s="114">
        <v>47</v>
      </c>
      <c r="M117" s="116"/>
      <c r="N117" s="115">
        <v>1</v>
      </c>
    </row>
    <row r="118" spans="1:14" x14ac:dyDescent="0.35">
      <c r="A118" s="170"/>
      <c r="B118" s="119">
        <v>2017</v>
      </c>
      <c r="C118" s="114">
        <v>1797</v>
      </c>
      <c r="D118" s="114">
        <v>2167</v>
      </c>
      <c r="E118" s="115">
        <v>0.45332996972754791</v>
      </c>
      <c r="F118" s="115">
        <v>0.54667003027245209</v>
      </c>
      <c r="G118" s="114">
        <v>32</v>
      </c>
      <c r="H118" s="114">
        <v>94</v>
      </c>
      <c r="I118" s="115">
        <v>0.25396825396825395</v>
      </c>
      <c r="J118" s="115">
        <v>0.74603174603174605</v>
      </c>
      <c r="K118" s="117" t="s">
        <v>181</v>
      </c>
      <c r="L118" s="114">
        <v>37</v>
      </c>
      <c r="M118" s="118" t="s">
        <v>182</v>
      </c>
      <c r="N118" s="118" t="s">
        <v>182</v>
      </c>
    </row>
    <row r="119" spans="1:14" x14ac:dyDescent="0.35">
      <c r="A119" s="170"/>
      <c r="B119" s="119">
        <v>2016</v>
      </c>
      <c r="C119" s="114">
        <v>1650</v>
      </c>
      <c r="D119" s="114">
        <v>2111</v>
      </c>
      <c r="E119" s="115">
        <v>0.43871310821590004</v>
      </c>
      <c r="F119" s="115">
        <v>0.56128689178409996</v>
      </c>
      <c r="G119" s="114">
        <v>25</v>
      </c>
      <c r="H119" s="114">
        <v>88</v>
      </c>
      <c r="I119" s="115">
        <v>0.22123893805309736</v>
      </c>
      <c r="J119" s="115">
        <v>0.77876106194690264</v>
      </c>
      <c r="K119" s="114">
        <v>8</v>
      </c>
      <c r="L119" s="114">
        <v>35</v>
      </c>
      <c r="M119" s="115">
        <v>0.18604651162790697</v>
      </c>
      <c r="N119" s="115">
        <v>0.81395348837209303</v>
      </c>
    </row>
    <row r="120" spans="1:14" x14ac:dyDescent="0.35">
      <c r="A120" s="170"/>
      <c r="B120" s="119">
        <v>2015</v>
      </c>
      <c r="C120" s="114">
        <v>1455</v>
      </c>
      <c r="D120" s="114">
        <v>2182</v>
      </c>
      <c r="E120" s="115">
        <v>0.40005499037668407</v>
      </c>
      <c r="F120" s="115">
        <v>0.59994500962331587</v>
      </c>
      <c r="G120" s="114">
        <v>11</v>
      </c>
      <c r="H120" s="114">
        <v>66</v>
      </c>
      <c r="I120" s="115">
        <v>0.14285714285714285</v>
      </c>
      <c r="J120" s="115">
        <v>0.8571428571428571</v>
      </c>
      <c r="K120" s="116"/>
      <c r="L120" s="114">
        <v>45</v>
      </c>
      <c r="M120" s="116"/>
      <c r="N120" s="115">
        <v>1</v>
      </c>
    </row>
    <row r="121" spans="1:14" x14ac:dyDescent="0.35">
      <c r="A121" s="170"/>
      <c r="B121" s="119">
        <v>2014</v>
      </c>
      <c r="C121" s="114">
        <v>1510</v>
      </c>
      <c r="D121" s="114">
        <v>2072</v>
      </c>
      <c r="E121" s="115">
        <v>0.42155220547180344</v>
      </c>
      <c r="F121" s="115">
        <v>0.5784477945281965</v>
      </c>
      <c r="G121" s="114">
        <v>13</v>
      </c>
      <c r="H121" s="114">
        <v>68</v>
      </c>
      <c r="I121" s="115">
        <v>0.16049382716049382</v>
      </c>
      <c r="J121" s="115">
        <v>0.83950617283950613</v>
      </c>
      <c r="K121" s="117" t="s">
        <v>181</v>
      </c>
      <c r="L121" s="114">
        <v>39</v>
      </c>
      <c r="M121" s="118" t="s">
        <v>182</v>
      </c>
      <c r="N121" s="118" t="s">
        <v>182</v>
      </c>
    </row>
    <row r="122" spans="1:14" x14ac:dyDescent="0.35">
      <c r="A122" s="170"/>
      <c r="B122" s="119">
        <v>2013</v>
      </c>
      <c r="C122" s="114">
        <v>1684</v>
      </c>
      <c r="D122" s="114">
        <v>1959</v>
      </c>
      <c r="E122" s="115">
        <v>0.46225638210266262</v>
      </c>
      <c r="F122" s="115">
        <v>0.53774361789733738</v>
      </c>
      <c r="G122" s="114">
        <v>16</v>
      </c>
      <c r="H122" s="114">
        <v>58</v>
      </c>
      <c r="I122" s="115">
        <v>0.21621621621621623</v>
      </c>
      <c r="J122" s="115">
        <v>0.78378378378378377</v>
      </c>
      <c r="K122" s="117" t="s">
        <v>181</v>
      </c>
      <c r="L122" s="114">
        <v>34</v>
      </c>
      <c r="M122" s="118" t="s">
        <v>182</v>
      </c>
      <c r="N122" s="118" t="s">
        <v>182</v>
      </c>
    </row>
    <row r="123" spans="1:14" x14ac:dyDescent="0.35">
      <c r="A123" s="170"/>
      <c r="B123" s="119">
        <v>2012</v>
      </c>
      <c r="C123" s="114">
        <v>1769</v>
      </c>
      <c r="D123" s="114">
        <v>2191</v>
      </c>
      <c r="E123" s="115">
        <v>0.44671717171717173</v>
      </c>
      <c r="F123" s="115">
        <v>0.55328282828282827</v>
      </c>
      <c r="G123" s="114">
        <v>13</v>
      </c>
      <c r="H123" s="114">
        <v>42</v>
      </c>
      <c r="I123" s="115">
        <v>0.23636363636363636</v>
      </c>
      <c r="J123" s="115">
        <v>0.76363636363636367</v>
      </c>
      <c r="K123" s="114">
        <v>6</v>
      </c>
      <c r="L123" s="114">
        <v>45</v>
      </c>
      <c r="M123" s="115">
        <v>0.11764705882352941</v>
      </c>
      <c r="N123" s="115">
        <v>0.88235294117647056</v>
      </c>
    </row>
    <row r="124" spans="1:14" x14ac:dyDescent="0.35">
      <c r="A124" s="170"/>
      <c r="B124" s="119">
        <v>2011</v>
      </c>
      <c r="C124" s="114">
        <v>1894</v>
      </c>
      <c r="D124" s="114">
        <v>1866</v>
      </c>
      <c r="E124" s="115">
        <v>0.50372340425531914</v>
      </c>
      <c r="F124" s="115">
        <v>0.49627659574468086</v>
      </c>
      <c r="G124" s="114">
        <v>11</v>
      </c>
      <c r="H124" s="114">
        <v>28</v>
      </c>
      <c r="I124" s="115">
        <v>0.28205128205128205</v>
      </c>
      <c r="J124" s="115">
        <v>0.71794871794871795</v>
      </c>
      <c r="K124" s="116"/>
      <c r="L124" s="114">
        <v>38</v>
      </c>
      <c r="M124" s="116"/>
      <c r="N124" s="115">
        <v>1</v>
      </c>
    </row>
    <row r="125" spans="1:14" x14ac:dyDescent="0.35">
      <c r="A125" s="170"/>
      <c r="B125" s="119">
        <v>2010</v>
      </c>
      <c r="C125" s="114">
        <v>1822</v>
      </c>
      <c r="D125" s="114">
        <v>1861</v>
      </c>
      <c r="E125" s="115">
        <v>0.49470540320390988</v>
      </c>
      <c r="F125" s="115">
        <v>0.50529459679609012</v>
      </c>
      <c r="G125" s="114">
        <v>5</v>
      </c>
      <c r="H125" s="114">
        <v>23</v>
      </c>
      <c r="I125" s="115">
        <v>0.17857142857142858</v>
      </c>
      <c r="J125" s="115">
        <v>0.8214285714285714</v>
      </c>
      <c r="K125" s="116"/>
      <c r="L125" s="114">
        <v>22</v>
      </c>
      <c r="M125" s="116"/>
      <c r="N125" s="115">
        <v>1</v>
      </c>
    </row>
    <row r="126" spans="1:14" x14ac:dyDescent="0.35">
      <c r="A126" s="170"/>
      <c r="B126" s="119">
        <v>2009</v>
      </c>
      <c r="C126" s="114">
        <v>1985</v>
      </c>
      <c r="D126" s="114">
        <v>1999</v>
      </c>
      <c r="E126" s="115">
        <v>0.49824297188755018</v>
      </c>
      <c r="F126" s="115">
        <v>0.50175702811244982</v>
      </c>
      <c r="G126" s="117" t="s">
        <v>181</v>
      </c>
      <c r="H126" s="114">
        <v>15</v>
      </c>
      <c r="I126" s="118" t="s">
        <v>182</v>
      </c>
      <c r="J126" s="118" t="s">
        <v>182</v>
      </c>
      <c r="K126" s="116"/>
      <c r="L126" s="114">
        <v>16</v>
      </c>
      <c r="M126" s="116"/>
      <c r="N126" s="115">
        <v>1</v>
      </c>
    </row>
  </sheetData>
  <mergeCells count="23">
    <mergeCell ref="A117:A126"/>
    <mergeCell ref="C5:D5"/>
    <mergeCell ref="E5:F5"/>
    <mergeCell ref="C4:F4"/>
    <mergeCell ref="G5:H5"/>
    <mergeCell ref="A67:A76"/>
    <mergeCell ref="A77:A86"/>
    <mergeCell ref="A97:A106"/>
    <mergeCell ref="A107:A116"/>
    <mergeCell ref="A7:A16"/>
    <mergeCell ref="A17:A26"/>
    <mergeCell ref="A27:A36"/>
    <mergeCell ref="A37:A46"/>
    <mergeCell ref="A47:A56"/>
    <mergeCell ref="A57:A66"/>
    <mergeCell ref="A87:A96"/>
    <mergeCell ref="K5:L5"/>
    <mergeCell ref="M5:N5"/>
    <mergeCell ref="K4:N4"/>
    <mergeCell ref="A4:A6"/>
    <mergeCell ref="B4:B6"/>
    <mergeCell ref="I5:J5"/>
    <mergeCell ref="G4:J4"/>
  </mergeCells>
  <hyperlinks>
    <hyperlink ref="A1" location="'Table of contents'!A1" display="Table of contents" xr:uid="{CED7A4DC-AFEF-44D1-AB22-EDF6B5EBC2DB}"/>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93901-74C0-4F73-8393-3CA9083EDF22}">
  <dimension ref="A1:N125"/>
  <sheetViews>
    <sheetView workbookViewId="0">
      <pane xSplit="1" ySplit="6" topLeftCell="B7" activePane="bottomRight" state="frozen"/>
      <selection pane="topRight" activeCell="B1" sqref="B1"/>
      <selection pane="bottomLeft" activeCell="A7" sqref="A7"/>
      <selection pane="bottomRight" activeCell="L1048563" sqref="L1048563"/>
    </sheetView>
  </sheetViews>
  <sheetFormatPr defaultRowHeight="13.5" x14ac:dyDescent="0.35"/>
  <cols>
    <col min="1" max="1" width="18.5" style="2" bestFit="1" customWidth="1"/>
    <col min="2" max="2" width="6.75" style="2" customWidth="1"/>
    <col min="3" max="3" width="10" style="2" customWidth="1"/>
    <col min="4" max="4" width="12.375" style="2" customWidth="1"/>
    <col min="5" max="5" width="9.625" style="2" customWidth="1"/>
    <col min="6" max="6" width="13" style="2" customWidth="1"/>
    <col min="7" max="7" width="9.625" style="2" customWidth="1"/>
    <col min="8" max="8" width="12.125" style="2" customWidth="1"/>
    <col min="9" max="9" width="9.125" style="2" bestFit="1" customWidth="1"/>
    <col min="10" max="10" width="12.5" style="2" customWidth="1"/>
    <col min="11" max="11" width="9.75" style="2" customWidth="1"/>
    <col min="12" max="12" width="13.25" style="134" customWidth="1"/>
    <col min="13" max="13" width="9.75" style="134" customWidth="1"/>
    <col min="14" max="14" width="12.5" style="134" customWidth="1"/>
    <col min="15" max="16384" width="9" style="2"/>
  </cols>
  <sheetData>
    <row r="1" spans="1:14" x14ac:dyDescent="0.35">
      <c r="A1" s="45" t="s">
        <v>91</v>
      </c>
      <c r="L1" s="2"/>
      <c r="M1" s="2"/>
      <c r="N1" s="2"/>
    </row>
    <row r="2" spans="1:14" x14ac:dyDescent="0.35">
      <c r="L2" s="2"/>
      <c r="M2" s="2"/>
      <c r="N2" s="2"/>
    </row>
    <row r="3" spans="1:14" x14ac:dyDescent="0.35">
      <c r="A3" s="72" t="s">
        <v>133</v>
      </c>
      <c r="L3" s="2"/>
      <c r="M3" s="2"/>
      <c r="N3" s="2"/>
    </row>
    <row r="4" spans="1:14" ht="13.9" x14ac:dyDescent="0.4">
      <c r="A4" s="173" t="s">
        <v>131</v>
      </c>
      <c r="B4" s="173" t="s">
        <v>3</v>
      </c>
      <c r="C4" s="154" t="s">
        <v>106</v>
      </c>
      <c r="D4" s="172"/>
      <c r="E4" s="172"/>
      <c r="F4" s="172"/>
      <c r="G4" s="154" t="s">
        <v>105</v>
      </c>
      <c r="H4" s="172"/>
      <c r="I4" s="172"/>
      <c r="J4" s="172"/>
      <c r="K4" s="154" t="s">
        <v>104</v>
      </c>
      <c r="L4" s="172"/>
      <c r="M4" s="172"/>
      <c r="N4" s="172"/>
    </row>
    <row r="5" spans="1:14" ht="13.9" x14ac:dyDescent="0.4">
      <c r="A5" s="174"/>
      <c r="B5" s="174"/>
      <c r="C5" s="154" t="s">
        <v>6</v>
      </c>
      <c r="D5" s="172"/>
      <c r="E5" s="154" t="s">
        <v>130</v>
      </c>
      <c r="F5" s="172"/>
      <c r="G5" s="154" t="s">
        <v>6</v>
      </c>
      <c r="H5" s="172"/>
      <c r="I5" s="154" t="s">
        <v>130</v>
      </c>
      <c r="J5" s="172"/>
      <c r="K5" s="154" t="s">
        <v>6</v>
      </c>
      <c r="L5" s="172"/>
      <c r="M5" s="154" t="s">
        <v>130</v>
      </c>
      <c r="N5" s="172"/>
    </row>
    <row r="6" spans="1:14" x14ac:dyDescent="0.35">
      <c r="A6" s="175"/>
      <c r="B6" s="175"/>
      <c r="C6" s="71" t="s">
        <v>129</v>
      </c>
      <c r="D6" s="71" t="s">
        <v>128</v>
      </c>
      <c r="E6" s="71" t="s">
        <v>129</v>
      </c>
      <c r="F6" s="71" t="s">
        <v>128</v>
      </c>
      <c r="G6" s="71" t="s">
        <v>129</v>
      </c>
      <c r="H6" s="71" t="s">
        <v>128</v>
      </c>
      <c r="I6" s="71" t="s">
        <v>129</v>
      </c>
      <c r="J6" s="71" t="s">
        <v>128</v>
      </c>
      <c r="K6" s="71" t="s">
        <v>129</v>
      </c>
      <c r="L6" s="71" t="s">
        <v>128</v>
      </c>
      <c r="M6" s="71" t="s">
        <v>129</v>
      </c>
      <c r="N6" s="71" t="s">
        <v>128</v>
      </c>
    </row>
    <row r="7" spans="1:14" x14ac:dyDescent="0.35">
      <c r="A7" s="169" t="s">
        <v>127</v>
      </c>
      <c r="B7" s="119">
        <v>2018</v>
      </c>
      <c r="C7" s="114">
        <v>32</v>
      </c>
      <c r="D7" s="114">
        <v>84</v>
      </c>
      <c r="E7" s="115">
        <v>0.27586206896551724</v>
      </c>
      <c r="F7" s="115">
        <v>0.72413793103448276</v>
      </c>
      <c r="G7" s="114">
        <v>14</v>
      </c>
      <c r="H7" s="114">
        <v>164</v>
      </c>
      <c r="I7" s="115">
        <v>7.8651685393258425E-2</v>
      </c>
      <c r="J7" s="115">
        <v>0.9213483146067416</v>
      </c>
      <c r="K7" s="116"/>
      <c r="L7" s="117">
        <v>61</v>
      </c>
      <c r="M7" s="133"/>
      <c r="N7" s="118">
        <v>1</v>
      </c>
    </row>
    <row r="8" spans="1:14" x14ac:dyDescent="0.35">
      <c r="A8" s="171"/>
      <c r="B8" s="119">
        <v>2017</v>
      </c>
      <c r="C8" s="114">
        <v>34</v>
      </c>
      <c r="D8" s="114">
        <v>80</v>
      </c>
      <c r="E8" s="115">
        <v>0.2982456140350877</v>
      </c>
      <c r="F8" s="115">
        <v>0.70175438596491224</v>
      </c>
      <c r="G8" s="114">
        <v>15</v>
      </c>
      <c r="H8" s="114">
        <v>129</v>
      </c>
      <c r="I8" s="115">
        <v>0.10416666666666667</v>
      </c>
      <c r="J8" s="115">
        <v>0.89583333333333337</v>
      </c>
      <c r="K8" s="116"/>
      <c r="L8" s="117">
        <v>45</v>
      </c>
      <c r="M8" s="133"/>
      <c r="N8" s="118">
        <v>1</v>
      </c>
    </row>
    <row r="9" spans="1:14" x14ac:dyDescent="0.35">
      <c r="A9" s="171"/>
      <c r="B9" s="119">
        <v>2016</v>
      </c>
      <c r="C9" s="114">
        <v>69</v>
      </c>
      <c r="D9" s="114">
        <v>63</v>
      </c>
      <c r="E9" s="115">
        <v>0.52272727272727271</v>
      </c>
      <c r="F9" s="115">
        <v>0.47727272727272729</v>
      </c>
      <c r="G9" s="114">
        <v>14</v>
      </c>
      <c r="H9" s="114">
        <v>123</v>
      </c>
      <c r="I9" s="115">
        <v>0.10218978102189781</v>
      </c>
      <c r="J9" s="115">
        <v>0.8978102189781022</v>
      </c>
      <c r="K9" s="116"/>
      <c r="L9" s="117">
        <v>44</v>
      </c>
      <c r="M9" s="133"/>
      <c r="N9" s="118">
        <v>1</v>
      </c>
    </row>
    <row r="10" spans="1:14" x14ac:dyDescent="0.35">
      <c r="A10" s="171"/>
      <c r="B10" s="119">
        <v>2015</v>
      </c>
      <c r="C10" s="114">
        <v>54</v>
      </c>
      <c r="D10" s="114">
        <v>60</v>
      </c>
      <c r="E10" s="115">
        <v>0.47368421052631576</v>
      </c>
      <c r="F10" s="115">
        <v>0.52631578947368418</v>
      </c>
      <c r="G10" s="114">
        <v>21</v>
      </c>
      <c r="H10" s="114">
        <v>156</v>
      </c>
      <c r="I10" s="115">
        <v>0.11864406779661017</v>
      </c>
      <c r="J10" s="115">
        <v>0.88135593220338981</v>
      </c>
      <c r="K10" s="116"/>
      <c r="L10" s="117">
        <v>23</v>
      </c>
      <c r="M10" s="133"/>
      <c r="N10" s="118">
        <v>1</v>
      </c>
    </row>
    <row r="11" spans="1:14" x14ac:dyDescent="0.35">
      <c r="A11" s="171"/>
      <c r="B11" s="119">
        <v>2014</v>
      </c>
      <c r="C11" s="114">
        <v>56</v>
      </c>
      <c r="D11" s="114">
        <v>80</v>
      </c>
      <c r="E11" s="115">
        <v>0.41176470588235292</v>
      </c>
      <c r="F11" s="115">
        <v>0.58823529411764708</v>
      </c>
      <c r="G11" s="114">
        <v>13</v>
      </c>
      <c r="H11" s="114">
        <v>92</v>
      </c>
      <c r="I11" s="115">
        <v>0.12380952380952381</v>
      </c>
      <c r="J11" s="115">
        <v>0.87619047619047619</v>
      </c>
      <c r="K11" s="116"/>
      <c r="L11" s="117">
        <v>40</v>
      </c>
      <c r="M11" s="133"/>
      <c r="N11" s="118">
        <v>1</v>
      </c>
    </row>
    <row r="12" spans="1:14" x14ac:dyDescent="0.35">
      <c r="A12" s="171"/>
      <c r="B12" s="119">
        <v>2013</v>
      </c>
      <c r="C12" s="114">
        <v>91</v>
      </c>
      <c r="D12" s="114">
        <v>52</v>
      </c>
      <c r="E12" s="115">
        <v>0.63636363636363635</v>
      </c>
      <c r="F12" s="115">
        <v>0.36363636363636365</v>
      </c>
      <c r="G12" s="114">
        <v>11</v>
      </c>
      <c r="H12" s="114">
        <v>86</v>
      </c>
      <c r="I12" s="115">
        <v>0.1134020618556701</v>
      </c>
      <c r="J12" s="115">
        <v>0.88659793814432986</v>
      </c>
      <c r="K12" s="116"/>
      <c r="L12" s="117">
        <v>31</v>
      </c>
      <c r="M12" s="133"/>
      <c r="N12" s="118">
        <v>1</v>
      </c>
    </row>
    <row r="13" spans="1:14" x14ac:dyDescent="0.35">
      <c r="A13" s="171"/>
      <c r="B13" s="119">
        <v>2012</v>
      </c>
      <c r="C13" s="114">
        <v>102</v>
      </c>
      <c r="D13" s="114">
        <v>52</v>
      </c>
      <c r="E13" s="115">
        <v>0.66233766233766234</v>
      </c>
      <c r="F13" s="115">
        <v>0.33766233766233766</v>
      </c>
      <c r="G13" s="114">
        <v>6</v>
      </c>
      <c r="H13" s="114">
        <v>77</v>
      </c>
      <c r="I13" s="115">
        <v>7.2289156626506021E-2</v>
      </c>
      <c r="J13" s="115">
        <v>0.92771084337349397</v>
      </c>
      <c r="K13" s="116"/>
      <c r="L13" s="117">
        <v>31</v>
      </c>
      <c r="M13" s="133"/>
      <c r="N13" s="118">
        <v>1</v>
      </c>
    </row>
    <row r="14" spans="1:14" x14ac:dyDescent="0.35">
      <c r="A14" s="171"/>
      <c r="B14" s="119">
        <v>2011</v>
      </c>
      <c r="C14" s="114">
        <v>59</v>
      </c>
      <c r="D14" s="114">
        <v>51</v>
      </c>
      <c r="E14" s="115">
        <v>0.53636363636363638</v>
      </c>
      <c r="F14" s="115">
        <v>0.46363636363636362</v>
      </c>
      <c r="G14" s="114">
        <v>6</v>
      </c>
      <c r="H14" s="114">
        <v>72</v>
      </c>
      <c r="I14" s="115">
        <v>7.6923076923076927E-2</v>
      </c>
      <c r="J14" s="115">
        <v>0.92307692307692313</v>
      </c>
      <c r="K14" s="117" t="s">
        <v>181</v>
      </c>
      <c r="L14" s="117">
        <v>32</v>
      </c>
      <c r="M14" s="118" t="s">
        <v>182</v>
      </c>
      <c r="N14" s="118" t="s">
        <v>182</v>
      </c>
    </row>
    <row r="15" spans="1:14" x14ac:dyDescent="0.35">
      <c r="A15" s="171"/>
      <c r="B15" s="119">
        <v>2010</v>
      </c>
      <c r="C15" s="114">
        <v>83</v>
      </c>
      <c r="D15" s="114">
        <v>58</v>
      </c>
      <c r="E15" s="115">
        <v>0.58865248226950351</v>
      </c>
      <c r="F15" s="115">
        <v>0.41134751773049644</v>
      </c>
      <c r="G15" s="116"/>
      <c r="H15" s="114">
        <v>63</v>
      </c>
      <c r="I15" s="116"/>
      <c r="J15" s="115">
        <v>1</v>
      </c>
      <c r="K15" s="117" t="s">
        <v>181</v>
      </c>
      <c r="L15" s="117">
        <v>29</v>
      </c>
      <c r="M15" s="118" t="s">
        <v>182</v>
      </c>
      <c r="N15" s="118" t="s">
        <v>182</v>
      </c>
    </row>
    <row r="16" spans="1:14" x14ac:dyDescent="0.35">
      <c r="A16" s="171"/>
      <c r="B16" s="119">
        <v>2009</v>
      </c>
      <c r="C16" s="114">
        <v>77</v>
      </c>
      <c r="D16" s="114">
        <v>53</v>
      </c>
      <c r="E16" s="115">
        <v>0.59230769230769231</v>
      </c>
      <c r="F16" s="115">
        <v>0.40769230769230769</v>
      </c>
      <c r="G16" s="116"/>
      <c r="H16" s="114">
        <v>36</v>
      </c>
      <c r="I16" s="116"/>
      <c r="J16" s="115">
        <v>1</v>
      </c>
      <c r="K16" s="116"/>
      <c r="L16" s="117">
        <v>44</v>
      </c>
      <c r="M16" s="133"/>
      <c r="N16" s="118">
        <v>1</v>
      </c>
    </row>
    <row r="17" spans="1:14" x14ac:dyDescent="0.35">
      <c r="A17" s="169" t="s">
        <v>126</v>
      </c>
      <c r="B17" s="119">
        <v>2018</v>
      </c>
      <c r="C17" s="117" t="s">
        <v>181</v>
      </c>
      <c r="D17" s="114">
        <v>106</v>
      </c>
      <c r="E17" s="118" t="s">
        <v>182</v>
      </c>
      <c r="F17" s="118" t="s">
        <v>182</v>
      </c>
      <c r="G17" s="116"/>
      <c r="H17" s="114">
        <v>80</v>
      </c>
      <c r="I17" s="116"/>
      <c r="J17" s="115">
        <v>1</v>
      </c>
      <c r="K17" s="116"/>
      <c r="L17" s="133"/>
      <c r="M17" s="133"/>
      <c r="N17" s="133"/>
    </row>
    <row r="18" spans="1:14" x14ac:dyDescent="0.35">
      <c r="A18" s="171"/>
      <c r="B18" s="119">
        <v>2017</v>
      </c>
      <c r="C18" s="116"/>
      <c r="D18" s="114">
        <v>101</v>
      </c>
      <c r="E18" s="116"/>
      <c r="F18" s="115">
        <v>1</v>
      </c>
      <c r="G18" s="116"/>
      <c r="H18" s="114">
        <v>115</v>
      </c>
      <c r="I18" s="116"/>
      <c r="J18" s="115">
        <v>1</v>
      </c>
      <c r="K18" s="116"/>
      <c r="L18" s="117">
        <v>7</v>
      </c>
      <c r="M18" s="133"/>
      <c r="N18" s="118">
        <v>1</v>
      </c>
    </row>
    <row r="19" spans="1:14" x14ac:dyDescent="0.35">
      <c r="A19" s="171"/>
      <c r="B19" s="119">
        <v>2016</v>
      </c>
      <c r="C19" s="114">
        <v>6</v>
      </c>
      <c r="D19" s="114">
        <v>101</v>
      </c>
      <c r="E19" s="115">
        <v>5.6074766355140186E-2</v>
      </c>
      <c r="F19" s="115">
        <v>0.94392523364485981</v>
      </c>
      <c r="G19" s="117" t="s">
        <v>181</v>
      </c>
      <c r="H19" s="114">
        <v>101</v>
      </c>
      <c r="I19" s="118" t="s">
        <v>182</v>
      </c>
      <c r="J19" s="118" t="s">
        <v>182</v>
      </c>
      <c r="K19" s="116"/>
      <c r="L19" s="117" t="s">
        <v>181</v>
      </c>
      <c r="M19" s="133"/>
      <c r="N19" s="118">
        <v>1</v>
      </c>
    </row>
    <row r="20" spans="1:14" x14ac:dyDescent="0.35">
      <c r="A20" s="171"/>
      <c r="B20" s="119">
        <v>2015</v>
      </c>
      <c r="C20" s="114">
        <v>11</v>
      </c>
      <c r="D20" s="114">
        <v>70</v>
      </c>
      <c r="E20" s="115">
        <v>0.13580246913580246</v>
      </c>
      <c r="F20" s="115">
        <v>0.86419753086419748</v>
      </c>
      <c r="G20" s="114">
        <v>6</v>
      </c>
      <c r="H20" s="114">
        <v>77</v>
      </c>
      <c r="I20" s="115">
        <v>7.2289156626506021E-2</v>
      </c>
      <c r="J20" s="115">
        <v>0.92771084337349397</v>
      </c>
      <c r="K20" s="116"/>
      <c r="L20" s="117">
        <v>7</v>
      </c>
      <c r="M20" s="133"/>
      <c r="N20" s="118">
        <v>1</v>
      </c>
    </row>
    <row r="21" spans="1:14" x14ac:dyDescent="0.35">
      <c r="A21" s="171"/>
      <c r="B21" s="119">
        <v>2014</v>
      </c>
      <c r="C21" s="114">
        <v>5</v>
      </c>
      <c r="D21" s="114">
        <v>77</v>
      </c>
      <c r="E21" s="115">
        <v>6.097560975609756E-2</v>
      </c>
      <c r="F21" s="115">
        <v>0.93902439024390238</v>
      </c>
      <c r="G21" s="116"/>
      <c r="H21" s="114">
        <v>90</v>
      </c>
      <c r="I21" s="116"/>
      <c r="J21" s="115">
        <v>1</v>
      </c>
      <c r="K21" s="116"/>
      <c r="L21" s="117">
        <v>10</v>
      </c>
      <c r="M21" s="133"/>
      <c r="N21" s="118">
        <v>1</v>
      </c>
    </row>
    <row r="22" spans="1:14" x14ac:dyDescent="0.35">
      <c r="A22" s="171"/>
      <c r="B22" s="119">
        <v>2013</v>
      </c>
      <c r="C22" s="117" t="s">
        <v>181</v>
      </c>
      <c r="D22" s="114">
        <v>87</v>
      </c>
      <c r="E22" s="118" t="s">
        <v>182</v>
      </c>
      <c r="F22" s="118" t="s">
        <v>182</v>
      </c>
      <c r="G22" s="116"/>
      <c r="H22" s="114">
        <v>51</v>
      </c>
      <c r="I22" s="116"/>
      <c r="J22" s="115">
        <v>1</v>
      </c>
      <c r="K22" s="116"/>
      <c r="L22" s="117">
        <v>5</v>
      </c>
      <c r="M22" s="133"/>
      <c r="N22" s="118">
        <v>1</v>
      </c>
    </row>
    <row r="23" spans="1:14" x14ac:dyDescent="0.35">
      <c r="A23" s="171"/>
      <c r="B23" s="119">
        <v>2012</v>
      </c>
      <c r="C23" s="117" t="s">
        <v>181</v>
      </c>
      <c r="D23" s="114">
        <v>57</v>
      </c>
      <c r="E23" s="118" t="s">
        <v>182</v>
      </c>
      <c r="F23" s="118" t="s">
        <v>182</v>
      </c>
      <c r="G23" s="116"/>
      <c r="H23" s="114">
        <v>48</v>
      </c>
      <c r="I23" s="116"/>
      <c r="J23" s="115">
        <v>1</v>
      </c>
      <c r="K23" s="116"/>
      <c r="L23" s="117" t="s">
        <v>181</v>
      </c>
      <c r="M23" s="133"/>
      <c r="N23" s="118" t="s">
        <v>182</v>
      </c>
    </row>
    <row r="24" spans="1:14" x14ac:dyDescent="0.35">
      <c r="A24" s="171"/>
      <c r="B24" s="119">
        <v>2011</v>
      </c>
      <c r="C24" s="114">
        <v>20</v>
      </c>
      <c r="D24" s="114">
        <v>65</v>
      </c>
      <c r="E24" s="115">
        <v>0.23529411764705882</v>
      </c>
      <c r="F24" s="115">
        <v>0.76470588235294112</v>
      </c>
      <c r="G24" s="116"/>
      <c r="H24" s="114">
        <v>36</v>
      </c>
      <c r="I24" s="116"/>
      <c r="J24" s="115">
        <v>1</v>
      </c>
      <c r="K24" s="116"/>
      <c r="L24" s="117" t="s">
        <v>181</v>
      </c>
      <c r="M24" s="133"/>
      <c r="N24" s="118" t="s">
        <v>182</v>
      </c>
    </row>
    <row r="25" spans="1:14" x14ac:dyDescent="0.35">
      <c r="A25" s="171"/>
      <c r="B25" s="119">
        <v>2010</v>
      </c>
      <c r="C25" s="114">
        <v>47</v>
      </c>
      <c r="D25" s="114">
        <v>56</v>
      </c>
      <c r="E25" s="115">
        <v>0.4563106796116505</v>
      </c>
      <c r="F25" s="115">
        <v>0.5436893203883495</v>
      </c>
      <c r="G25" s="116"/>
      <c r="H25" s="114">
        <v>21</v>
      </c>
      <c r="I25" s="116"/>
      <c r="J25" s="115">
        <v>1</v>
      </c>
      <c r="K25" s="116"/>
      <c r="L25" s="117" t="s">
        <v>181</v>
      </c>
      <c r="M25" s="133"/>
      <c r="N25" s="118" t="s">
        <v>182</v>
      </c>
    </row>
    <row r="26" spans="1:14" x14ac:dyDescent="0.35">
      <c r="A26" s="171"/>
      <c r="B26" s="119">
        <v>2009</v>
      </c>
      <c r="C26" s="114">
        <v>15</v>
      </c>
      <c r="D26" s="114">
        <v>80</v>
      </c>
      <c r="E26" s="115">
        <v>0.15789473684210525</v>
      </c>
      <c r="F26" s="115">
        <v>0.84210526315789469</v>
      </c>
      <c r="G26" s="116"/>
      <c r="H26" s="114">
        <v>24</v>
      </c>
      <c r="I26" s="116"/>
      <c r="J26" s="115">
        <v>1</v>
      </c>
      <c r="K26" s="116"/>
      <c r="L26" s="117">
        <v>5</v>
      </c>
      <c r="M26" s="133"/>
      <c r="N26" s="118">
        <v>1</v>
      </c>
    </row>
    <row r="27" spans="1:14" x14ac:dyDescent="0.35">
      <c r="A27" s="169" t="s">
        <v>125</v>
      </c>
      <c r="B27" s="119">
        <v>2018</v>
      </c>
      <c r="C27" s="114">
        <v>27</v>
      </c>
      <c r="D27" s="114">
        <v>409</v>
      </c>
      <c r="E27" s="115">
        <v>6.1926605504587159E-2</v>
      </c>
      <c r="F27" s="115">
        <v>0.93807339449541283</v>
      </c>
      <c r="G27" s="117" t="s">
        <v>181</v>
      </c>
      <c r="H27" s="114">
        <v>558</v>
      </c>
      <c r="I27" s="118" t="s">
        <v>182</v>
      </c>
      <c r="J27" s="118" t="s">
        <v>182</v>
      </c>
      <c r="K27" s="116"/>
      <c r="L27" s="117">
        <v>491</v>
      </c>
      <c r="M27" s="133"/>
      <c r="N27" s="118">
        <v>1</v>
      </c>
    </row>
    <row r="28" spans="1:14" x14ac:dyDescent="0.35">
      <c r="A28" s="171"/>
      <c r="B28" s="119">
        <v>2017</v>
      </c>
      <c r="C28" s="114">
        <v>21</v>
      </c>
      <c r="D28" s="114">
        <v>402</v>
      </c>
      <c r="E28" s="115">
        <v>4.9645390070921988E-2</v>
      </c>
      <c r="F28" s="115">
        <v>0.95035460992907805</v>
      </c>
      <c r="G28" s="117" t="s">
        <v>181</v>
      </c>
      <c r="H28" s="114">
        <v>563</v>
      </c>
      <c r="I28" s="118" t="s">
        <v>182</v>
      </c>
      <c r="J28" s="118" t="s">
        <v>182</v>
      </c>
      <c r="K28" s="116"/>
      <c r="L28" s="117">
        <v>475</v>
      </c>
      <c r="M28" s="133"/>
      <c r="N28" s="118">
        <v>1</v>
      </c>
    </row>
    <row r="29" spans="1:14" x14ac:dyDescent="0.35">
      <c r="A29" s="171"/>
      <c r="B29" s="119">
        <v>2016</v>
      </c>
      <c r="C29" s="114">
        <v>18</v>
      </c>
      <c r="D29" s="114">
        <v>416</v>
      </c>
      <c r="E29" s="115">
        <v>4.1474654377880185E-2</v>
      </c>
      <c r="F29" s="115">
        <v>0.95852534562211977</v>
      </c>
      <c r="G29" s="114">
        <v>14</v>
      </c>
      <c r="H29" s="114">
        <v>582</v>
      </c>
      <c r="I29" s="115">
        <v>2.3489932885906041E-2</v>
      </c>
      <c r="J29" s="115">
        <v>0.97651006711409394</v>
      </c>
      <c r="K29" s="116"/>
      <c r="L29" s="117">
        <v>446</v>
      </c>
      <c r="M29" s="133"/>
      <c r="N29" s="118">
        <v>1</v>
      </c>
    </row>
    <row r="30" spans="1:14" x14ac:dyDescent="0.35">
      <c r="A30" s="171"/>
      <c r="B30" s="119">
        <v>2015</v>
      </c>
      <c r="C30" s="114">
        <v>63</v>
      </c>
      <c r="D30" s="114">
        <v>380</v>
      </c>
      <c r="E30" s="115">
        <v>0.14221218961625282</v>
      </c>
      <c r="F30" s="115">
        <v>0.85778781038374718</v>
      </c>
      <c r="G30" s="114">
        <v>23</v>
      </c>
      <c r="H30" s="114">
        <v>585</v>
      </c>
      <c r="I30" s="115">
        <v>3.7828947368421052E-2</v>
      </c>
      <c r="J30" s="115">
        <v>0.96217105263157898</v>
      </c>
      <c r="K30" s="116"/>
      <c r="L30" s="117">
        <v>472</v>
      </c>
      <c r="M30" s="133"/>
      <c r="N30" s="118">
        <v>1</v>
      </c>
    </row>
    <row r="31" spans="1:14" x14ac:dyDescent="0.35">
      <c r="A31" s="171"/>
      <c r="B31" s="119">
        <v>2014</v>
      </c>
      <c r="C31" s="114">
        <v>58</v>
      </c>
      <c r="D31" s="114">
        <v>441</v>
      </c>
      <c r="E31" s="115">
        <v>0.11623246492985972</v>
      </c>
      <c r="F31" s="115">
        <v>0.88376753507014028</v>
      </c>
      <c r="G31" s="114">
        <v>44</v>
      </c>
      <c r="H31" s="114">
        <v>541</v>
      </c>
      <c r="I31" s="115">
        <v>7.521367521367521E-2</v>
      </c>
      <c r="J31" s="115">
        <v>0.92478632478632483</v>
      </c>
      <c r="K31" s="116"/>
      <c r="L31" s="117">
        <v>482</v>
      </c>
      <c r="M31" s="133"/>
      <c r="N31" s="118">
        <v>1</v>
      </c>
    </row>
    <row r="32" spans="1:14" x14ac:dyDescent="0.35">
      <c r="A32" s="171"/>
      <c r="B32" s="119">
        <v>2013</v>
      </c>
      <c r="C32" s="114">
        <v>78</v>
      </c>
      <c r="D32" s="114">
        <v>493</v>
      </c>
      <c r="E32" s="115">
        <v>0.13660245183887915</v>
      </c>
      <c r="F32" s="115">
        <v>0.8633975481611208</v>
      </c>
      <c r="G32" s="114">
        <v>29</v>
      </c>
      <c r="H32" s="114">
        <v>504</v>
      </c>
      <c r="I32" s="115">
        <v>5.4409005628517824E-2</v>
      </c>
      <c r="J32" s="115">
        <v>0.9455909943714822</v>
      </c>
      <c r="K32" s="117" t="s">
        <v>181</v>
      </c>
      <c r="L32" s="117">
        <v>585</v>
      </c>
      <c r="M32" s="118" t="s">
        <v>182</v>
      </c>
      <c r="N32" s="118" t="s">
        <v>182</v>
      </c>
    </row>
    <row r="33" spans="1:14" x14ac:dyDescent="0.35">
      <c r="A33" s="171"/>
      <c r="B33" s="119">
        <v>2012</v>
      </c>
      <c r="C33" s="114">
        <v>64</v>
      </c>
      <c r="D33" s="114">
        <v>511</v>
      </c>
      <c r="E33" s="115">
        <v>0.11130434782608696</v>
      </c>
      <c r="F33" s="115">
        <v>0.888695652173913</v>
      </c>
      <c r="G33" s="114">
        <v>39</v>
      </c>
      <c r="H33" s="114">
        <v>545</v>
      </c>
      <c r="I33" s="115">
        <v>6.6780821917808222E-2</v>
      </c>
      <c r="J33" s="115">
        <v>0.93321917808219179</v>
      </c>
      <c r="K33" s="114">
        <v>5</v>
      </c>
      <c r="L33" s="117">
        <v>547</v>
      </c>
      <c r="M33" s="118">
        <v>9.057971014492754E-3</v>
      </c>
      <c r="N33" s="118">
        <v>0.99094202898550721</v>
      </c>
    </row>
    <row r="34" spans="1:14" x14ac:dyDescent="0.35">
      <c r="A34" s="171"/>
      <c r="B34" s="119">
        <v>2011</v>
      </c>
      <c r="C34" s="114">
        <v>68</v>
      </c>
      <c r="D34" s="114">
        <v>496</v>
      </c>
      <c r="E34" s="115">
        <v>0.12056737588652482</v>
      </c>
      <c r="F34" s="115">
        <v>0.87943262411347523</v>
      </c>
      <c r="G34" s="114">
        <v>40</v>
      </c>
      <c r="H34" s="114">
        <v>469</v>
      </c>
      <c r="I34" s="115">
        <v>7.8585461689587424E-2</v>
      </c>
      <c r="J34" s="115">
        <v>0.92141453831041253</v>
      </c>
      <c r="K34" s="114">
        <v>12</v>
      </c>
      <c r="L34" s="117">
        <v>482</v>
      </c>
      <c r="M34" s="118">
        <v>2.4291497975708502E-2</v>
      </c>
      <c r="N34" s="118">
        <v>0.97570850202429149</v>
      </c>
    </row>
    <row r="35" spans="1:14" x14ac:dyDescent="0.35">
      <c r="A35" s="171"/>
      <c r="B35" s="119">
        <v>2010</v>
      </c>
      <c r="C35" s="114">
        <v>81</v>
      </c>
      <c r="D35" s="114">
        <v>496</v>
      </c>
      <c r="E35" s="115">
        <v>0.14038128249566725</v>
      </c>
      <c r="F35" s="115">
        <v>0.85961871750433272</v>
      </c>
      <c r="G35" s="114">
        <v>41</v>
      </c>
      <c r="H35" s="114">
        <v>416</v>
      </c>
      <c r="I35" s="115">
        <v>8.9715536105032828E-2</v>
      </c>
      <c r="J35" s="115">
        <v>0.9102844638949672</v>
      </c>
      <c r="K35" s="114">
        <v>20</v>
      </c>
      <c r="L35" s="117">
        <v>446</v>
      </c>
      <c r="M35" s="118">
        <v>4.2918454935622317E-2</v>
      </c>
      <c r="N35" s="118">
        <v>0.9570815450643777</v>
      </c>
    </row>
    <row r="36" spans="1:14" x14ac:dyDescent="0.35">
      <c r="A36" s="171"/>
      <c r="B36" s="119">
        <v>2009</v>
      </c>
      <c r="C36" s="114">
        <v>84</v>
      </c>
      <c r="D36" s="114">
        <v>532</v>
      </c>
      <c r="E36" s="115">
        <v>0.13636363636363635</v>
      </c>
      <c r="F36" s="115">
        <v>0.86363636363636365</v>
      </c>
      <c r="G36" s="114">
        <v>24</v>
      </c>
      <c r="H36" s="114">
        <v>387</v>
      </c>
      <c r="I36" s="115">
        <v>5.8394160583941604E-2</v>
      </c>
      <c r="J36" s="115">
        <v>0.94160583941605835</v>
      </c>
      <c r="K36" s="114">
        <v>12</v>
      </c>
      <c r="L36" s="117">
        <v>363</v>
      </c>
      <c r="M36" s="118">
        <v>3.2000000000000001E-2</v>
      </c>
      <c r="N36" s="118">
        <v>0.96799999999999997</v>
      </c>
    </row>
    <row r="37" spans="1:14" x14ac:dyDescent="0.35">
      <c r="A37" s="169" t="s">
        <v>124</v>
      </c>
      <c r="B37" s="119">
        <v>2018</v>
      </c>
      <c r="C37" s="114">
        <v>30</v>
      </c>
      <c r="D37" s="114">
        <v>26</v>
      </c>
      <c r="E37" s="115">
        <v>0.5357142857142857</v>
      </c>
      <c r="F37" s="115">
        <v>0.4642857142857143</v>
      </c>
      <c r="G37" s="117" t="s">
        <v>181</v>
      </c>
      <c r="H37" s="114">
        <v>129</v>
      </c>
      <c r="I37" s="118" t="s">
        <v>182</v>
      </c>
      <c r="J37" s="118" t="s">
        <v>182</v>
      </c>
      <c r="K37" s="116"/>
      <c r="L37" s="117">
        <v>36</v>
      </c>
      <c r="M37" s="133"/>
      <c r="N37" s="118">
        <v>1</v>
      </c>
    </row>
    <row r="38" spans="1:14" x14ac:dyDescent="0.35">
      <c r="A38" s="171"/>
      <c r="B38" s="119">
        <v>2017</v>
      </c>
      <c r="C38" s="114">
        <v>44</v>
      </c>
      <c r="D38" s="114">
        <v>54</v>
      </c>
      <c r="E38" s="115">
        <v>0.44897959183673469</v>
      </c>
      <c r="F38" s="115">
        <v>0.55102040816326525</v>
      </c>
      <c r="G38" s="116"/>
      <c r="H38" s="114">
        <v>99</v>
      </c>
      <c r="I38" s="116"/>
      <c r="J38" s="115">
        <v>1</v>
      </c>
      <c r="K38" s="116"/>
      <c r="L38" s="117">
        <v>24</v>
      </c>
      <c r="M38" s="133"/>
      <c r="N38" s="118">
        <v>1</v>
      </c>
    </row>
    <row r="39" spans="1:14" x14ac:dyDescent="0.35">
      <c r="A39" s="171"/>
      <c r="B39" s="119">
        <v>2016</v>
      </c>
      <c r="C39" s="114">
        <v>66</v>
      </c>
      <c r="D39" s="114">
        <v>57</v>
      </c>
      <c r="E39" s="115">
        <v>0.53658536585365857</v>
      </c>
      <c r="F39" s="115">
        <v>0.46341463414634149</v>
      </c>
      <c r="G39" s="117" t="s">
        <v>181</v>
      </c>
      <c r="H39" s="114">
        <v>106</v>
      </c>
      <c r="I39" s="118" t="s">
        <v>182</v>
      </c>
      <c r="J39" s="118" t="s">
        <v>182</v>
      </c>
      <c r="K39" s="116"/>
      <c r="L39" s="117">
        <v>25</v>
      </c>
      <c r="M39" s="133"/>
      <c r="N39" s="118">
        <v>1</v>
      </c>
    </row>
    <row r="40" spans="1:14" x14ac:dyDescent="0.35">
      <c r="A40" s="171"/>
      <c r="B40" s="119">
        <v>2015</v>
      </c>
      <c r="C40" s="114">
        <v>63</v>
      </c>
      <c r="D40" s="114">
        <v>61</v>
      </c>
      <c r="E40" s="115">
        <v>0.50806451612903225</v>
      </c>
      <c r="F40" s="115">
        <v>0.49193548387096775</v>
      </c>
      <c r="G40" s="114">
        <v>8</v>
      </c>
      <c r="H40" s="114">
        <v>93</v>
      </c>
      <c r="I40" s="115">
        <v>7.9207920792079209E-2</v>
      </c>
      <c r="J40" s="115">
        <v>0.92079207920792083</v>
      </c>
      <c r="K40" s="117" t="s">
        <v>181</v>
      </c>
      <c r="L40" s="117">
        <v>12</v>
      </c>
      <c r="M40" s="118" t="s">
        <v>182</v>
      </c>
      <c r="N40" s="118" t="s">
        <v>182</v>
      </c>
    </row>
    <row r="41" spans="1:14" x14ac:dyDescent="0.35">
      <c r="A41" s="171"/>
      <c r="B41" s="119">
        <v>2014</v>
      </c>
      <c r="C41" s="114">
        <v>61</v>
      </c>
      <c r="D41" s="114">
        <v>39</v>
      </c>
      <c r="E41" s="115">
        <v>0.61</v>
      </c>
      <c r="F41" s="115">
        <v>0.39</v>
      </c>
      <c r="G41" s="116"/>
      <c r="H41" s="114">
        <v>61</v>
      </c>
      <c r="I41" s="116"/>
      <c r="J41" s="115">
        <v>1</v>
      </c>
      <c r="K41" s="116"/>
      <c r="L41" s="117">
        <v>24</v>
      </c>
      <c r="M41" s="133"/>
      <c r="N41" s="118">
        <v>1</v>
      </c>
    </row>
    <row r="42" spans="1:14" x14ac:dyDescent="0.35">
      <c r="A42" s="171"/>
      <c r="B42" s="119">
        <v>2013</v>
      </c>
      <c r="C42" s="114">
        <v>97</v>
      </c>
      <c r="D42" s="114">
        <v>33</v>
      </c>
      <c r="E42" s="115">
        <v>0.74615384615384617</v>
      </c>
      <c r="F42" s="115">
        <v>0.25384615384615383</v>
      </c>
      <c r="G42" s="117" t="s">
        <v>181</v>
      </c>
      <c r="H42" s="114">
        <v>42</v>
      </c>
      <c r="I42" s="118" t="s">
        <v>182</v>
      </c>
      <c r="J42" s="118" t="s">
        <v>182</v>
      </c>
      <c r="K42" s="116"/>
      <c r="L42" s="117">
        <v>17</v>
      </c>
      <c r="M42" s="133"/>
      <c r="N42" s="118">
        <v>1</v>
      </c>
    </row>
    <row r="43" spans="1:14" x14ac:dyDescent="0.35">
      <c r="A43" s="171"/>
      <c r="B43" s="119">
        <v>2012</v>
      </c>
      <c r="C43" s="114">
        <v>92</v>
      </c>
      <c r="D43" s="114">
        <v>63</v>
      </c>
      <c r="E43" s="115">
        <v>0.59354838709677415</v>
      </c>
      <c r="F43" s="115">
        <v>0.40645161290322579</v>
      </c>
      <c r="G43" s="114">
        <v>15</v>
      </c>
      <c r="H43" s="114">
        <v>31</v>
      </c>
      <c r="I43" s="115">
        <v>0.32608695652173914</v>
      </c>
      <c r="J43" s="115">
        <v>0.67391304347826086</v>
      </c>
      <c r="K43" s="116"/>
      <c r="L43" s="117">
        <v>21</v>
      </c>
      <c r="M43" s="133"/>
      <c r="N43" s="118">
        <v>1</v>
      </c>
    </row>
    <row r="44" spans="1:14" x14ac:dyDescent="0.35">
      <c r="A44" s="171"/>
      <c r="B44" s="119">
        <v>2011</v>
      </c>
      <c r="C44" s="114">
        <v>85</v>
      </c>
      <c r="D44" s="114">
        <v>34</v>
      </c>
      <c r="E44" s="115">
        <v>0.7142857142857143</v>
      </c>
      <c r="F44" s="115">
        <v>0.2857142857142857</v>
      </c>
      <c r="G44" s="114">
        <v>13</v>
      </c>
      <c r="H44" s="114">
        <v>23</v>
      </c>
      <c r="I44" s="115">
        <v>0.3611111111111111</v>
      </c>
      <c r="J44" s="115">
        <v>0.63888888888888884</v>
      </c>
      <c r="K44" s="116"/>
      <c r="L44" s="117">
        <v>22</v>
      </c>
      <c r="M44" s="133"/>
      <c r="N44" s="118">
        <v>1</v>
      </c>
    </row>
    <row r="45" spans="1:14" x14ac:dyDescent="0.35">
      <c r="A45" s="171"/>
      <c r="B45" s="119">
        <v>2010</v>
      </c>
      <c r="C45" s="114">
        <v>61</v>
      </c>
      <c r="D45" s="114">
        <v>44</v>
      </c>
      <c r="E45" s="115">
        <v>0.580952380952381</v>
      </c>
      <c r="F45" s="115">
        <v>0.41904761904761906</v>
      </c>
      <c r="G45" s="114">
        <v>4</v>
      </c>
      <c r="H45" s="114">
        <v>34</v>
      </c>
      <c r="I45" s="115">
        <v>0.10526315789473684</v>
      </c>
      <c r="J45" s="115">
        <v>0.89473684210526316</v>
      </c>
      <c r="K45" s="116"/>
      <c r="L45" s="117">
        <v>24</v>
      </c>
      <c r="M45" s="133"/>
      <c r="N45" s="118">
        <v>1</v>
      </c>
    </row>
    <row r="46" spans="1:14" x14ac:dyDescent="0.35">
      <c r="A46" s="171"/>
      <c r="B46" s="119">
        <v>2009</v>
      </c>
      <c r="C46" s="114">
        <v>94</v>
      </c>
      <c r="D46" s="114">
        <v>86</v>
      </c>
      <c r="E46" s="115">
        <v>0.52222222222222225</v>
      </c>
      <c r="F46" s="115">
        <v>0.4777777777777778</v>
      </c>
      <c r="G46" s="117" t="s">
        <v>181</v>
      </c>
      <c r="H46" s="114">
        <v>50</v>
      </c>
      <c r="I46" s="118" t="s">
        <v>182</v>
      </c>
      <c r="J46" s="118" t="s">
        <v>182</v>
      </c>
      <c r="K46" s="116"/>
      <c r="L46" s="117">
        <v>27</v>
      </c>
      <c r="M46" s="133"/>
      <c r="N46" s="118">
        <v>1</v>
      </c>
    </row>
    <row r="47" spans="1:14" x14ac:dyDescent="0.35">
      <c r="A47" s="169" t="s">
        <v>123</v>
      </c>
      <c r="B47" s="119">
        <v>2018</v>
      </c>
      <c r="C47" s="114">
        <v>46</v>
      </c>
      <c r="D47" s="114">
        <v>384</v>
      </c>
      <c r="E47" s="115">
        <v>0.10697674418604651</v>
      </c>
      <c r="F47" s="115">
        <v>0.89302325581395348</v>
      </c>
      <c r="G47" s="114">
        <v>30</v>
      </c>
      <c r="H47" s="114">
        <v>442</v>
      </c>
      <c r="I47" s="115">
        <v>6.3559322033898302E-2</v>
      </c>
      <c r="J47" s="115">
        <v>0.93644067796610164</v>
      </c>
      <c r="K47" s="114">
        <v>5</v>
      </c>
      <c r="L47" s="117">
        <v>196</v>
      </c>
      <c r="M47" s="118">
        <v>2.4875621890547265E-2</v>
      </c>
      <c r="N47" s="118">
        <v>0.97512437810945274</v>
      </c>
    </row>
    <row r="48" spans="1:14" x14ac:dyDescent="0.35">
      <c r="A48" s="171"/>
      <c r="B48" s="119">
        <v>2017</v>
      </c>
      <c r="C48" s="114">
        <v>50</v>
      </c>
      <c r="D48" s="114">
        <v>370</v>
      </c>
      <c r="E48" s="115">
        <v>0.11904761904761904</v>
      </c>
      <c r="F48" s="115">
        <v>0.88095238095238093</v>
      </c>
      <c r="G48" s="117" t="s">
        <v>181</v>
      </c>
      <c r="H48" s="114">
        <v>371</v>
      </c>
      <c r="I48" s="118" t="s">
        <v>182</v>
      </c>
      <c r="J48" s="118" t="s">
        <v>182</v>
      </c>
      <c r="K48" s="117" t="s">
        <v>181</v>
      </c>
      <c r="L48" s="117">
        <v>169</v>
      </c>
      <c r="M48" s="118" t="s">
        <v>182</v>
      </c>
      <c r="N48" s="118" t="s">
        <v>182</v>
      </c>
    </row>
    <row r="49" spans="1:14" x14ac:dyDescent="0.35">
      <c r="A49" s="171"/>
      <c r="B49" s="119">
        <v>2016</v>
      </c>
      <c r="C49" s="114">
        <v>72</v>
      </c>
      <c r="D49" s="114">
        <v>353</v>
      </c>
      <c r="E49" s="115">
        <v>0.16941176470588235</v>
      </c>
      <c r="F49" s="115">
        <v>0.83058823529411763</v>
      </c>
      <c r="G49" s="114">
        <v>7</v>
      </c>
      <c r="H49" s="114">
        <v>227</v>
      </c>
      <c r="I49" s="115">
        <v>2.9914529914529916E-2</v>
      </c>
      <c r="J49" s="115">
        <v>0.97008547008547008</v>
      </c>
      <c r="K49" s="116"/>
      <c r="L49" s="117">
        <v>157</v>
      </c>
      <c r="M49" s="133"/>
      <c r="N49" s="118">
        <v>1</v>
      </c>
    </row>
    <row r="50" spans="1:14" x14ac:dyDescent="0.35">
      <c r="A50" s="171"/>
      <c r="B50" s="119">
        <v>2015</v>
      </c>
      <c r="C50" s="114">
        <v>127</v>
      </c>
      <c r="D50" s="114">
        <v>264</v>
      </c>
      <c r="E50" s="115">
        <v>0.32480818414322249</v>
      </c>
      <c r="F50" s="115">
        <v>0.67519181585677746</v>
      </c>
      <c r="G50" s="114">
        <v>10</v>
      </c>
      <c r="H50" s="114">
        <v>200</v>
      </c>
      <c r="I50" s="115">
        <v>4.7619047619047616E-2</v>
      </c>
      <c r="J50" s="115">
        <v>0.95238095238095233</v>
      </c>
      <c r="K50" s="116"/>
      <c r="L50" s="117">
        <v>99</v>
      </c>
      <c r="M50" s="133"/>
      <c r="N50" s="118">
        <v>1</v>
      </c>
    </row>
    <row r="51" spans="1:14" x14ac:dyDescent="0.35">
      <c r="A51" s="171"/>
      <c r="B51" s="119">
        <v>2014</v>
      </c>
      <c r="C51" s="114">
        <v>109</v>
      </c>
      <c r="D51" s="114">
        <v>164</v>
      </c>
      <c r="E51" s="115">
        <v>0.39926739926739929</v>
      </c>
      <c r="F51" s="115">
        <v>0.60073260073260071</v>
      </c>
      <c r="G51" s="114">
        <v>5</v>
      </c>
      <c r="H51" s="114">
        <v>244</v>
      </c>
      <c r="I51" s="115">
        <v>2.0080321285140562E-2</v>
      </c>
      <c r="J51" s="115">
        <v>0.97991967871485941</v>
      </c>
      <c r="K51" s="116"/>
      <c r="L51" s="117">
        <v>71</v>
      </c>
      <c r="M51" s="133"/>
      <c r="N51" s="118">
        <v>1</v>
      </c>
    </row>
    <row r="52" spans="1:14" x14ac:dyDescent="0.35">
      <c r="A52" s="171"/>
      <c r="B52" s="119">
        <v>2013</v>
      </c>
      <c r="C52" s="114">
        <v>84</v>
      </c>
      <c r="D52" s="114">
        <v>197</v>
      </c>
      <c r="E52" s="115">
        <v>0.29893238434163699</v>
      </c>
      <c r="F52" s="115">
        <v>0.70106761565836295</v>
      </c>
      <c r="G52" s="114">
        <v>15</v>
      </c>
      <c r="H52" s="114">
        <v>242</v>
      </c>
      <c r="I52" s="115">
        <v>5.8365758754863814E-2</v>
      </c>
      <c r="J52" s="115">
        <v>0.94163424124513617</v>
      </c>
      <c r="K52" s="116"/>
      <c r="L52" s="117">
        <v>103</v>
      </c>
      <c r="M52" s="133"/>
      <c r="N52" s="118">
        <v>1</v>
      </c>
    </row>
    <row r="53" spans="1:14" x14ac:dyDescent="0.35">
      <c r="A53" s="171"/>
      <c r="B53" s="119">
        <v>2012</v>
      </c>
      <c r="C53" s="114">
        <v>89</v>
      </c>
      <c r="D53" s="114">
        <v>149</v>
      </c>
      <c r="E53" s="115">
        <v>0.37394957983193278</v>
      </c>
      <c r="F53" s="115">
        <v>0.62605042016806722</v>
      </c>
      <c r="G53" s="117" t="s">
        <v>181</v>
      </c>
      <c r="H53" s="114">
        <v>206</v>
      </c>
      <c r="I53" s="118" t="s">
        <v>182</v>
      </c>
      <c r="J53" s="118" t="s">
        <v>182</v>
      </c>
      <c r="K53" s="116"/>
      <c r="L53" s="117">
        <v>89</v>
      </c>
      <c r="M53" s="133"/>
      <c r="N53" s="118">
        <v>1</v>
      </c>
    </row>
    <row r="54" spans="1:14" x14ac:dyDescent="0.35">
      <c r="A54" s="171"/>
      <c r="B54" s="119">
        <v>2011</v>
      </c>
      <c r="C54" s="114">
        <v>82</v>
      </c>
      <c r="D54" s="114">
        <v>203</v>
      </c>
      <c r="E54" s="115">
        <v>0.28771929824561404</v>
      </c>
      <c r="F54" s="115">
        <v>0.71228070175438596</v>
      </c>
      <c r="G54" s="114">
        <v>7</v>
      </c>
      <c r="H54" s="114">
        <v>181</v>
      </c>
      <c r="I54" s="115">
        <v>3.7234042553191488E-2</v>
      </c>
      <c r="J54" s="115">
        <v>0.96276595744680848</v>
      </c>
      <c r="K54" s="116"/>
      <c r="L54" s="117">
        <v>65</v>
      </c>
      <c r="M54" s="133"/>
      <c r="N54" s="118">
        <v>1</v>
      </c>
    </row>
    <row r="55" spans="1:14" x14ac:dyDescent="0.35">
      <c r="A55" s="171"/>
      <c r="B55" s="119">
        <v>2010</v>
      </c>
      <c r="C55" s="114">
        <v>59</v>
      </c>
      <c r="D55" s="114">
        <v>252</v>
      </c>
      <c r="E55" s="115">
        <v>0.18971061093247588</v>
      </c>
      <c r="F55" s="115">
        <v>0.81028938906752412</v>
      </c>
      <c r="G55" s="114">
        <v>6</v>
      </c>
      <c r="H55" s="114">
        <v>147</v>
      </c>
      <c r="I55" s="115">
        <v>3.9215686274509803E-2</v>
      </c>
      <c r="J55" s="115">
        <v>0.96078431372549022</v>
      </c>
      <c r="K55" s="116"/>
      <c r="L55" s="117">
        <v>62</v>
      </c>
      <c r="M55" s="133"/>
      <c r="N55" s="118">
        <v>1</v>
      </c>
    </row>
    <row r="56" spans="1:14" x14ac:dyDescent="0.35">
      <c r="A56" s="171"/>
      <c r="B56" s="119">
        <v>2009</v>
      </c>
      <c r="C56" s="114">
        <v>133</v>
      </c>
      <c r="D56" s="114">
        <v>246</v>
      </c>
      <c r="E56" s="115">
        <v>0.35092348284960423</v>
      </c>
      <c r="F56" s="115">
        <v>0.64907651715039583</v>
      </c>
      <c r="G56" s="114">
        <v>6</v>
      </c>
      <c r="H56" s="114">
        <v>139</v>
      </c>
      <c r="I56" s="115">
        <v>4.1379310344827586E-2</v>
      </c>
      <c r="J56" s="115">
        <v>0.95862068965517244</v>
      </c>
      <c r="K56" s="116"/>
      <c r="L56" s="117">
        <v>40</v>
      </c>
      <c r="M56" s="133"/>
      <c r="N56" s="118">
        <v>1</v>
      </c>
    </row>
    <row r="57" spans="1:14" x14ac:dyDescent="0.35">
      <c r="A57" s="169" t="s">
        <v>122</v>
      </c>
      <c r="B57" s="119">
        <v>2018</v>
      </c>
      <c r="C57" s="114">
        <v>5</v>
      </c>
      <c r="D57" s="114">
        <v>30</v>
      </c>
      <c r="E57" s="115">
        <v>0.14285714285714285</v>
      </c>
      <c r="F57" s="115">
        <v>0.8571428571428571</v>
      </c>
      <c r="G57" s="117" t="s">
        <v>181</v>
      </c>
      <c r="H57" s="114">
        <v>53</v>
      </c>
      <c r="I57" s="118" t="s">
        <v>182</v>
      </c>
      <c r="J57" s="118" t="s">
        <v>182</v>
      </c>
      <c r="K57" s="116"/>
      <c r="L57" s="133"/>
      <c r="M57" s="133"/>
      <c r="N57" s="133"/>
    </row>
    <row r="58" spans="1:14" x14ac:dyDescent="0.35">
      <c r="A58" s="171"/>
      <c r="B58" s="119">
        <v>2017</v>
      </c>
      <c r="C58" s="116"/>
      <c r="D58" s="114">
        <v>14</v>
      </c>
      <c r="E58" s="116"/>
      <c r="F58" s="115">
        <v>1</v>
      </c>
      <c r="G58" s="117" t="s">
        <v>181</v>
      </c>
      <c r="H58" s="114">
        <v>31</v>
      </c>
      <c r="I58" s="118" t="s">
        <v>182</v>
      </c>
      <c r="J58" s="118" t="s">
        <v>182</v>
      </c>
      <c r="K58" s="116"/>
      <c r="L58" s="117">
        <v>6</v>
      </c>
      <c r="M58" s="133"/>
      <c r="N58" s="118">
        <v>1</v>
      </c>
    </row>
    <row r="59" spans="1:14" x14ac:dyDescent="0.35">
      <c r="A59" s="171"/>
      <c r="B59" s="119">
        <v>2016</v>
      </c>
      <c r="C59" s="117" t="s">
        <v>181</v>
      </c>
      <c r="D59" s="114">
        <v>22</v>
      </c>
      <c r="E59" s="118" t="s">
        <v>182</v>
      </c>
      <c r="F59" s="118" t="s">
        <v>182</v>
      </c>
      <c r="G59" s="117" t="s">
        <v>181</v>
      </c>
      <c r="H59" s="114">
        <v>54</v>
      </c>
      <c r="I59" s="118" t="s">
        <v>182</v>
      </c>
      <c r="J59" s="118" t="s">
        <v>182</v>
      </c>
      <c r="K59" s="116"/>
      <c r="L59" s="117">
        <v>24</v>
      </c>
      <c r="M59" s="133"/>
      <c r="N59" s="118">
        <v>1</v>
      </c>
    </row>
    <row r="60" spans="1:14" x14ac:dyDescent="0.35">
      <c r="A60" s="171"/>
      <c r="B60" s="119">
        <v>2015</v>
      </c>
      <c r="C60" s="116"/>
      <c r="D60" s="114">
        <v>29</v>
      </c>
      <c r="E60" s="116"/>
      <c r="F60" s="115">
        <v>1</v>
      </c>
      <c r="G60" s="116"/>
      <c r="H60" s="114">
        <v>36</v>
      </c>
      <c r="I60" s="116"/>
      <c r="J60" s="115">
        <v>1</v>
      </c>
      <c r="K60" s="116"/>
      <c r="L60" s="117">
        <v>20</v>
      </c>
      <c r="M60" s="133"/>
      <c r="N60" s="118">
        <v>1</v>
      </c>
    </row>
    <row r="61" spans="1:14" x14ac:dyDescent="0.35">
      <c r="A61" s="171"/>
      <c r="B61" s="119">
        <v>2014</v>
      </c>
      <c r="C61" s="114">
        <v>5</v>
      </c>
      <c r="D61" s="114">
        <v>21</v>
      </c>
      <c r="E61" s="115">
        <v>0.19230769230769232</v>
      </c>
      <c r="F61" s="115">
        <v>0.80769230769230771</v>
      </c>
      <c r="G61" s="116"/>
      <c r="H61" s="114">
        <v>39</v>
      </c>
      <c r="I61" s="116"/>
      <c r="J61" s="115">
        <v>1</v>
      </c>
      <c r="K61" s="116"/>
      <c r="L61" s="117">
        <v>22</v>
      </c>
      <c r="M61" s="133"/>
      <c r="N61" s="118">
        <v>1</v>
      </c>
    </row>
    <row r="62" spans="1:14" x14ac:dyDescent="0.35">
      <c r="A62" s="171"/>
      <c r="B62" s="119">
        <v>2013</v>
      </c>
      <c r="C62" s="116"/>
      <c r="D62" s="114">
        <v>15</v>
      </c>
      <c r="E62" s="116"/>
      <c r="F62" s="115">
        <v>1</v>
      </c>
      <c r="G62" s="116"/>
      <c r="H62" s="114">
        <v>22</v>
      </c>
      <c r="I62" s="116"/>
      <c r="J62" s="115">
        <v>1</v>
      </c>
      <c r="K62" s="116"/>
      <c r="L62" s="117">
        <v>13</v>
      </c>
      <c r="M62" s="133"/>
      <c r="N62" s="118">
        <v>1</v>
      </c>
    </row>
    <row r="63" spans="1:14" x14ac:dyDescent="0.35">
      <c r="A63" s="171"/>
      <c r="B63" s="119">
        <v>2012</v>
      </c>
      <c r="C63" s="117" t="s">
        <v>181</v>
      </c>
      <c r="D63" s="114">
        <v>10</v>
      </c>
      <c r="E63" s="118" t="s">
        <v>182</v>
      </c>
      <c r="F63" s="118" t="s">
        <v>182</v>
      </c>
      <c r="G63" s="116"/>
      <c r="H63" s="114">
        <v>7</v>
      </c>
      <c r="I63" s="116"/>
      <c r="J63" s="115">
        <v>1</v>
      </c>
      <c r="K63" s="116"/>
      <c r="L63" s="117" t="s">
        <v>181</v>
      </c>
      <c r="M63" s="133"/>
      <c r="N63" s="118" t="s">
        <v>182</v>
      </c>
    </row>
    <row r="64" spans="1:14" x14ac:dyDescent="0.35">
      <c r="A64" s="171"/>
      <c r="B64" s="119">
        <v>2011</v>
      </c>
      <c r="C64" s="116"/>
      <c r="D64" s="114">
        <v>5</v>
      </c>
      <c r="E64" s="116"/>
      <c r="F64" s="115">
        <v>1</v>
      </c>
      <c r="G64" s="116"/>
      <c r="H64" s="117" t="s">
        <v>181</v>
      </c>
      <c r="I64" s="116"/>
      <c r="J64" s="115">
        <v>1</v>
      </c>
      <c r="K64" s="116"/>
      <c r="L64" s="117">
        <v>5</v>
      </c>
      <c r="M64" s="133"/>
      <c r="N64" s="118">
        <v>1</v>
      </c>
    </row>
    <row r="65" spans="1:14" x14ac:dyDescent="0.35">
      <c r="A65" s="171"/>
      <c r="B65" s="119">
        <v>2010</v>
      </c>
      <c r="C65" s="116"/>
      <c r="D65" s="116"/>
      <c r="E65" s="116"/>
      <c r="F65" s="116"/>
      <c r="G65" s="116"/>
      <c r="H65" s="117" t="s">
        <v>181</v>
      </c>
      <c r="I65" s="116"/>
      <c r="J65" s="115">
        <v>1</v>
      </c>
      <c r="K65" s="116"/>
      <c r="L65" s="133"/>
      <c r="M65" s="133"/>
      <c r="N65" s="133"/>
    </row>
    <row r="66" spans="1:14" x14ac:dyDescent="0.35">
      <c r="A66" s="169" t="s">
        <v>121</v>
      </c>
      <c r="B66" s="119">
        <v>2018</v>
      </c>
      <c r="C66" s="114">
        <v>115</v>
      </c>
      <c r="D66" s="114">
        <v>132</v>
      </c>
      <c r="E66" s="115">
        <v>0.46558704453441296</v>
      </c>
      <c r="F66" s="115">
        <v>0.53441295546558709</v>
      </c>
      <c r="G66" s="114">
        <v>234</v>
      </c>
      <c r="H66" s="114">
        <v>99</v>
      </c>
      <c r="I66" s="115">
        <v>0.70270270270270274</v>
      </c>
      <c r="J66" s="115">
        <v>0.29729729729729731</v>
      </c>
      <c r="K66" s="114">
        <v>5</v>
      </c>
      <c r="L66" s="117">
        <v>27</v>
      </c>
      <c r="M66" s="118">
        <v>0.15625</v>
      </c>
      <c r="N66" s="118">
        <v>0.84375</v>
      </c>
    </row>
    <row r="67" spans="1:14" x14ac:dyDescent="0.35">
      <c r="A67" s="171"/>
      <c r="B67" s="119">
        <v>2017</v>
      </c>
      <c r="C67" s="114">
        <v>153</v>
      </c>
      <c r="D67" s="114">
        <v>131</v>
      </c>
      <c r="E67" s="115">
        <v>0.53873239436619713</v>
      </c>
      <c r="F67" s="115">
        <v>0.46126760563380281</v>
      </c>
      <c r="G67" s="114">
        <v>165</v>
      </c>
      <c r="H67" s="114">
        <v>131</v>
      </c>
      <c r="I67" s="115">
        <v>0.55743243243243246</v>
      </c>
      <c r="J67" s="115">
        <v>0.44256756756756754</v>
      </c>
      <c r="K67" s="117" t="s">
        <v>181</v>
      </c>
      <c r="L67" s="117">
        <v>23</v>
      </c>
      <c r="M67" s="118" t="s">
        <v>182</v>
      </c>
      <c r="N67" s="118" t="s">
        <v>182</v>
      </c>
    </row>
    <row r="68" spans="1:14" x14ac:dyDescent="0.35">
      <c r="A68" s="171"/>
      <c r="B68" s="119">
        <v>2016</v>
      </c>
      <c r="C68" s="114">
        <v>215</v>
      </c>
      <c r="D68" s="114">
        <v>81</v>
      </c>
      <c r="E68" s="115">
        <v>0.72635135135135132</v>
      </c>
      <c r="F68" s="115">
        <v>0.27364864864864863</v>
      </c>
      <c r="G68" s="114">
        <v>168</v>
      </c>
      <c r="H68" s="114">
        <v>78</v>
      </c>
      <c r="I68" s="115">
        <v>0.68292682926829273</v>
      </c>
      <c r="J68" s="115">
        <v>0.31707317073170732</v>
      </c>
      <c r="K68" s="117" t="s">
        <v>181</v>
      </c>
      <c r="L68" s="117">
        <v>49</v>
      </c>
      <c r="M68" s="118" t="s">
        <v>182</v>
      </c>
      <c r="N68" s="118" t="s">
        <v>182</v>
      </c>
    </row>
    <row r="69" spans="1:14" x14ac:dyDescent="0.35">
      <c r="A69" s="171"/>
      <c r="B69" s="119">
        <v>2015</v>
      </c>
      <c r="C69" s="114">
        <v>174</v>
      </c>
      <c r="D69" s="114">
        <v>146</v>
      </c>
      <c r="E69" s="115">
        <v>0.54374999999999996</v>
      </c>
      <c r="F69" s="115">
        <v>0.45624999999999999</v>
      </c>
      <c r="G69" s="114">
        <v>114</v>
      </c>
      <c r="H69" s="114">
        <v>105</v>
      </c>
      <c r="I69" s="115">
        <v>0.52054794520547942</v>
      </c>
      <c r="J69" s="115">
        <v>0.47945205479452052</v>
      </c>
      <c r="K69" s="114">
        <v>10</v>
      </c>
      <c r="L69" s="117">
        <v>28</v>
      </c>
      <c r="M69" s="118">
        <v>0.26315789473684209</v>
      </c>
      <c r="N69" s="118">
        <v>0.73684210526315785</v>
      </c>
    </row>
    <row r="70" spans="1:14" x14ac:dyDescent="0.35">
      <c r="A70" s="171"/>
      <c r="B70" s="119">
        <v>2014</v>
      </c>
      <c r="C70" s="114">
        <v>93</v>
      </c>
      <c r="D70" s="114">
        <v>156</v>
      </c>
      <c r="E70" s="115">
        <v>0.37349397590361444</v>
      </c>
      <c r="F70" s="115">
        <v>0.62650602409638556</v>
      </c>
      <c r="G70" s="114">
        <v>31</v>
      </c>
      <c r="H70" s="114">
        <v>117</v>
      </c>
      <c r="I70" s="115">
        <v>0.20945945945945946</v>
      </c>
      <c r="J70" s="115">
        <v>0.79054054054054057</v>
      </c>
      <c r="K70" s="114">
        <v>12</v>
      </c>
      <c r="L70" s="117">
        <v>22</v>
      </c>
      <c r="M70" s="118">
        <v>0.35294117647058826</v>
      </c>
      <c r="N70" s="118">
        <v>0.6470588235294118</v>
      </c>
    </row>
    <row r="71" spans="1:14" x14ac:dyDescent="0.35">
      <c r="A71" s="171"/>
      <c r="B71" s="119">
        <v>2013</v>
      </c>
      <c r="C71" s="114">
        <v>63</v>
      </c>
      <c r="D71" s="114">
        <v>174</v>
      </c>
      <c r="E71" s="115">
        <v>0.26582278481012656</v>
      </c>
      <c r="F71" s="115">
        <v>0.73417721518987344</v>
      </c>
      <c r="G71" s="114">
        <v>24</v>
      </c>
      <c r="H71" s="114">
        <v>86</v>
      </c>
      <c r="I71" s="115">
        <v>0.21818181818181817</v>
      </c>
      <c r="J71" s="115">
        <v>0.78181818181818186</v>
      </c>
      <c r="K71" s="114">
        <v>9</v>
      </c>
      <c r="L71" s="117">
        <v>36</v>
      </c>
      <c r="M71" s="118">
        <v>0.2</v>
      </c>
      <c r="N71" s="118">
        <v>0.8</v>
      </c>
    </row>
    <row r="72" spans="1:14" x14ac:dyDescent="0.35">
      <c r="A72" s="171"/>
      <c r="B72" s="119">
        <v>2012</v>
      </c>
      <c r="C72" s="114">
        <v>90</v>
      </c>
      <c r="D72" s="114">
        <v>177</v>
      </c>
      <c r="E72" s="115">
        <v>0.33707865168539325</v>
      </c>
      <c r="F72" s="115">
        <v>0.6629213483146067</v>
      </c>
      <c r="G72" s="114">
        <v>6</v>
      </c>
      <c r="H72" s="114">
        <v>123</v>
      </c>
      <c r="I72" s="115">
        <v>4.6511627906976744E-2</v>
      </c>
      <c r="J72" s="115">
        <v>0.95348837209302328</v>
      </c>
      <c r="K72" s="117" t="s">
        <v>181</v>
      </c>
      <c r="L72" s="117">
        <v>35</v>
      </c>
      <c r="M72" s="118" t="s">
        <v>182</v>
      </c>
      <c r="N72" s="118" t="s">
        <v>182</v>
      </c>
    </row>
    <row r="73" spans="1:14" x14ac:dyDescent="0.35">
      <c r="A73" s="171"/>
      <c r="B73" s="119">
        <v>2011</v>
      </c>
      <c r="C73" s="114">
        <v>143</v>
      </c>
      <c r="D73" s="114">
        <v>106</v>
      </c>
      <c r="E73" s="115">
        <v>0.57429718875502012</v>
      </c>
      <c r="F73" s="115">
        <v>0.42570281124497994</v>
      </c>
      <c r="G73" s="114">
        <v>25</v>
      </c>
      <c r="H73" s="114">
        <v>75</v>
      </c>
      <c r="I73" s="115">
        <v>0.25</v>
      </c>
      <c r="J73" s="115">
        <v>0.75</v>
      </c>
      <c r="K73" s="116"/>
      <c r="L73" s="117">
        <v>44</v>
      </c>
      <c r="M73" s="133"/>
      <c r="N73" s="118">
        <v>1</v>
      </c>
    </row>
    <row r="74" spans="1:14" x14ac:dyDescent="0.35">
      <c r="A74" s="171"/>
      <c r="B74" s="119">
        <v>2010</v>
      </c>
      <c r="C74" s="114">
        <v>140</v>
      </c>
      <c r="D74" s="114">
        <v>104</v>
      </c>
      <c r="E74" s="115">
        <v>0.57377049180327866</v>
      </c>
      <c r="F74" s="115">
        <v>0.42622950819672129</v>
      </c>
      <c r="G74" s="114">
        <v>23</v>
      </c>
      <c r="H74" s="114">
        <v>50</v>
      </c>
      <c r="I74" s="115">
        <v>0.31506849315068491</v>
      </c>
      <c r="J74" s="115">
        <v>0.68493150684931503</v>
      </c>
      <c r="K74" s="117" t="s">
        <v>181</v>
      </c>
      <c r="L74" s="117">
        <v>31</v>
      </c>
      <c r="M74" s="118" t="s">
        <v>182</v>
      </c>
      <c r="N74" s="118" t="s">
        <v>182</v>
      </c>
    </row>
    <row r="75" spans="1:14" x14ac:dyDescent="0.35">
      <c r="A75" s="171"/>
      <c r="B75" s="119">
        <v>2009</v>
      </c>
      <c r="C75" s="114">
        <v>116</v>
      </c>
      <c r="D75" s="114">
        <v>83</v>
      </c>
      <c r="E75" s="115">
        <v>0.58291457286432158</v>
      </c>
      <c r="F75" s="115">
        <v>0.41708542713567837</v>
      </c>
      <c r="G75" s="114">
        <v>10</v>
      </c>
      <c r="H75" s="114">
        <v>74</v>
      </c>
      <c r="I75" s="115">
        <v>0.11904761904761904</v>
      </c>
      <c r="J75" s="115">
        <v>0.88095238095238093</v>
      </c>
      <c r="K75" s="114">
        <v>13</v>
      </c>
      <c r="L75" s="117">
        <v>45</v>
      </c>
      <c r="M75" s="118">
        <v>0.22413793103448276</v>
      </c>
      <c r="N75" s="118">
        <v>0.77586206896551724</v>
      </c>
    </row>
    <row r="76" spans="1:14" x14ac:dyDescent="0.35">
      <c r="A76" s="169" t="s">
        <v>120</v>
      </c>
      <c r="B76" s="119">
        <v>2018</v>
      </c>
      <c r="C76" s="116"/>
      <c r="D76" s="114">
        <f>213+19</f>
        <v>232</v>
      </c>
      <c r="E76" s="116"/>
      <c r="F76" s="115">
        <v>1</v>
      </c>
      <c r="G76" s="114">
        <v>13</v>
      </c>
      <c r="H76" s="114">
        <v>206</v>
      </c>
      <c r="I76" s="115">
        <v>5.9360730593607303E-2</v>
      </c>
      <c r="J76" s="115">
        <v>0.94063926940639264</v>
      </c>
      <c r="K76" s="116"/>
      <c r="L76" s="117">
        <v>59</v>
      </c>
      <c r="M76" s="133"/>
      <c r="N76" s="118">
        <v>1</v>
      </c>
    </row>
    <row r="77" spans="1:14" x14ac:dyDescent="0.35">
      <c r="A77" s="171"/>
      <c r="B77" s="119">
        <v>2017</v>
      </c>
      <c r="C77" s="114">
        <v>8</v>
      </c>
      <c r="D77" s="114">
        <v>242</v>
      </c>
      <c r="E77" s="115">
        <v>3.2000000000000001E-2</v>
      </c>
      <c r="F77" s="115">
        <v>0.96799999999999997</v>
      </c>
      <c r="G77" s="114">
        <v>9</v>
      </c>
      <c r="H77" s="114">
        <v>221</v>
      </c>
      <c r="I77" s="115">
        <f>G77/SUM(G77:H77)</f>
        <v>3.9130434782608699E-2</v>
      </c>
      <c r="J77" s="115">
        <f>H77/SUM(G77:H77)</f>
        <v>0.96086956521739131</v>
      </c>
      <c r="K77" s="116"/>
      <c r="L77" s="117">
        <v>72</v>
      </c>
      <c r="M77" s="133"/>
      <c r="N77" s="118">
        <v>1</v>
      </c>
    </row>
    <row r="78" spans="1:14" x14ac:dyDescent="0.35">
      <c r="A78" s="171"/>
      <c r="B78" s="119">
        <v>2016</v>
      </c>
      <c r="C78" s="114">
        <v>9</v>
      </c>
      <c r="D78" s="114">
        <v>256</v>
      </c>
      <c r="E78" s="115">
        <v>3.3962264150943396E-2</v>
      </c>
      <c r="F78" s="115">
        <v>0.96603773584905661</v>
      </c>
      <c r="G78" s="117" t="s">
        <v>181</v>
      </c>
      <c r="H78" s="114">
        <v>278</v>
      </c>
      <c r="I78" s="118" t="s">
        <v>182</v>
      </c>
      <c r="J78" s="118" t="s">
        <v>182</v>
      </c>
      <c r="K78" s="116"/>
      <c r="L78" s="117">
        <v>71</v>
      </c>
      <c r="M78" s="133"/>
      <c r="N78" s="118">
        <v>1</v>
      </c>
    </row>
    <row r="79" spans="1:14" x14ac:dyDescent="0.35">
      <c r="A79" s="171"/>
      <c r="B79" s="119">
        <v>2015</v>
      </c>
      <c r="C79" s="116"/>
      <c r="D79" s="114">
        <v>204</v>
      </c>
      <c r="E79" s="116"/>
      <c r="F79" s="115">
        <v>1</v>
      </c>
      <c r="G79" s="116"/>
      <c r="H79" s="114">
        <v>218</v>
      </c>
      <c r="I79" s="116"/>
      <c r="J79" s="115">
        <v>1</v>
      </c>
      <c r="K79" s="116"/>
      <c r="L79" s="117">
        <v>55</v>
      </c>
      <c r="M79" s="133"/>
      <c r="N79" s="118">
        <v>1</v>
      </c>
    </row>
    <row r="80" spans="1:14" x14ac:dyDescent="0.35">
      <c r="A80" s="171"/>
      <c r="B80" s="119">
        <v>2014</v>
      </c>
      <c r="C80" s="117" t="s">
        <v>181</v>
      </c>
      <c r="D80" s="114">
        <v>248</v>
      </c>
      <c r="E80" s="118" t="s">
        <v>182</v>
      </c>
      <c r="F80" s="118" t="s">
        <v>182</v>
      </c>
      <c r="G80" s="116"/>
      <c r="H80" s="114">
        <v>196</v>
      </c>
      <c r="I80" s="116"/>
      <c r="J80" s="115">
        <v>1</v>
      </c>
      <c r="K80" s="116"/>
      <c r="L80" s="117">
        <v>58</v>
      </c>
      <c r="M80" s="133"/>
      <c r="N80" s="118">
        <v>1</v>
      </c>
    </row>
    <row r="81" spans="1:14" x14ac:dyDescent="0.35">
      <c r="A81" s="171"/>
      <c r="B81" s="119">
        <v>2013</v>
      </c>
      <c r="C81" s="114">
        <v>8</v>
      </c>
      <c r="D81" s="114">
        <v>278</v>
      </c>
      <c r="E81" s="115">
        <v>2.7972027972027972E-2</v>
      </c>
      <c r="F81" s="115">
        <v>0.97202797202797198</v>
      </c>
      <c r="G81" s="116"/>
      <c r="H81" s="114">
        <v>135</v>
      </c>
      <c r="I81" s="116"/>
      <c r="J81" s="115">
        <v>1</v>
      </c>
      <c r="K81" s="116"/>
      <c r="L81" s="117">
        <v>36</v>
      </c>
      <c r="M81" s="133"/>
      <c r="N81" s="118">
        <v>1</v>
      </c>
    </row>
    <row r="82" spans="1:14" x14ac:dyDescent="0.35">
      <c r="A82" s="171"/>
      <c r="B82" s="119">
        <v>2012</v>
      </c>
      <c r="C82" s="114">
        <v>5</v>
      </c>
      <c r="D82" s="114">
        <v>212</v>
      </c>
      <c r="E82" s="115">
        <v>2.3041474654377881E-2</v>
      </c>
      <c r="F82" s="115">
        <v>0.97695852534562211</v>
      </c>
      <c r="G82" s="116"/>
      <c r="H82" s="114">
        <v>135</v>
      </c>
      <c r="I82" s="116"/>
      <c r="J82" s="115">
        <v>1</v>
      </c>
      <c r="K82" s="116"/>
      <c r="L82" s="117">
        <v>53</v>
      </c>
      <c r="M82" s="133"/>
      <c r="N82" s="118">
        <v>1</v>
      </c>
    </row>
    <row r="83" spans="1:14" x14ac:dyDescent="0.35">
      <c r="A83" s="171"/>
      <c r="B83" s="119">
        <v>2011</v>
      </c>
      <c r="C83" s="114">
        <v>13</v>
      </c>
      <c r="D83" s="114">
        <v>198</v>
      </c>
      <c r="E83" s="115">
        <v>6.1611374407582936E-2</v>
      </c>
      <c r="F83" s="115">
        <v>0.93838862559241709</v>
      </c>
      <c r="G83" s="116"/>
      <c r="H83" s="114">
        <v>130</v>
      </c>
      <c r="I83" s="116"/>
      <c r="J83" s="115">
        <v>1</v>
      </c>
      <c r="K83" s="116"/>
      <c r="L83" s="117">
        <v>64</v>
      </c>
      <c r="M83" s="133"/>
      <c r="N83" s="118">
        <v>1</v>
      </c>
    </row>
    <row r="84" spans="1:14" x14ac:dyDescent="0.35">
      <c r="A84" s="171"/>
      <c r="B84" s="119">
        <v>2010</v>
      </c>
      <c r="C84" s="114">
        <v>29</v>
      </c>
      <c r="D84" s="114">
        <v>166</v>
      </c>
      <c r="E84" s="115">
        <v>0.14871794871794872</v>
      </c>
      <c r="F84" s="115">
        <v>0.85128205128205126</v>
      </c>
      <c r="G84" s="116"/>
      <c r="H84" s="114">
        <v>105</v>
      </c>
      <c r="I84" s="116"/>
      <c r="J84" s="115">
        <v>1</v>
      </c>
      <c r="K84" s="116"/>
      <c r="L84" s="117">
        <v>72</v>
      </c>
      <c r="M84" s="133"/>
      <c r="N84" s="118">
        <v>1</v>
      </c>
    </row>
    <row r="85" spans="1:14" x14ac:dyDescent="0.35">
      <c r="A85" s="171"/>
      <c r="B85" s="119">
        <v>2009</v>
      </c>
      <c r="C85" s="114">
        <v>9</v>
      </c>
      <c r="D85" s="114">
        <v>222</v>
      </c>
      <c r="E85" s="115">
        <v>3.896103896103896E-2</v>
      </c>
      <c r="F85" s="115">
        <v>0.96103896103896103</v>
      </c>
      <c r="G85" s="116"/>
      <c r="H85" s="114">
        <v>85</v>
      </c>
      <c r="I85" s="116"/>
      <c r="J85" s="115">
        <v>1</v>
      </c>
      <c r="K85" s="116"/>
      <c r="L85" s="117">
        <v>56</v>
      </c>
      <c r="M85" s="133"/>
      <c r="N85" s="118">
        <v>1</v>
      </c>
    </row>
    <row r="86" spans="1:14" x14ac:dyDescent="0.35">
      <c r="A86" s="169" t="s">
        <v>119</v>
      </c>
      <c r="B86" s="119">
        <v>2018</v>
      </c>
      <c r="C86" s="114">
        <v>43</v>
      </c>
      <c r="D86" s="114">
        <v>64</v>
      </c>
      <c r="E86" s="115">
        <v>0.40186915887850466</v>
      </c>
      <c r="F86" s="115">
        <v>0.59813084112149528</v>
      </c>
      <c r="G86" s="116"/>
      <c r="H86" s="114">
        <v>138</v>
      </c>
      <c r="I86" s="116"/>
      <c r="J86" s="115">
        <v>1</v>
      </c>
      <c r="K86" s="116"/>
      <c r="L86" s="117">
        <v>39</v>
      </c>
      <c r="M86" s="133"/>
      <c r="N86" s="118">
        <v>1</v>
      </c>
    </row>
    <row r="87" spans="1:14" x14ac:dyDescent="0.35">
      <c r="A87" s="171"/>
      <c r="B87" s="119">
        <v>2017</v>
      </c>
      <c r="C87" s="114">
        <v>49</v>
      </c>
      <c r="D87" s="114">
        <v>92</v>
      </c>
      <c r="E87" s="115">
        <v>0.3475177304964539</v>
      </c>
      <c r="F87" s="115">
        <v>0.65248226950354615</v>
      </c>
      <c r="G87" s="116"/>
      <c r="H87" s="114">
        <v>100</v>
      </c>
      <c r="I87" s="116"/>
      <c r="J87" s="115">
        <v>1</v>
      </c>
      <c r="K87" s="116"/>
      <c r="L87" s="117">
        <v>35</v>
      </c>
      <c r="M87" s="133"/>
      <c r="N87" s="118">
        <v>1</v>
      </c>
    </row>
    <row r="88" spans="1:14" x14ac:dyDescent="0.35">
      <c r="A88" s="171"/>
      <c r="B88" s="119">
        <v>2016</v>
      </c>
      <c r="C88" s="114">
        <v>48</v>
      </c>
      <c r="D88" s="114">
        <v>106</v>
      </c>
      <c r="E88" s="115">
        <v>0.31168831168831168</v>
      </c>
      <c r="F88" s="115">
        <v>0.68831168831168832</v>
      </c>
      <c r="G88" s="117" t="s">
        <v>181</v>
      </c>
      <c r="H88" s="114">
        <v>149</v>
      </c>
      <c r="I88" s="118" t="s">
        <v>182</v>
      </c>
      <c r="J88" s="118" t="s">
        <v>182</v>
      </c>
      <c r="K88" s="116"/>
      <c r="L88" s="117">
        <v>24</v>
      </c>
      <c r="M88" s="133"/>
      <c r="N88" s="118">
        <v>1</v>
      </c>
    </row>
    <row r="89" spans="1:14" x14ac:dyDescent="0.35">
      <c r="A89" s="171"/>
      <c r="B89" s="119">
        <v>2015</v>
      </c>
      <c r="C89" s="114">
        <v>56</v>
      </c>
      <c r="D89" s="114">
        <v>95</v>
      </c>
      <c r="E89" s="115">
        <v>0.37086092715231789</v>
      </c>
      <c r="F89" s="115">
        <v>0.62913907284768211</v>
      </c>
      <c r="G89" s="116"/>
      <c r="H89" s="114">
        <v>102</v>
      </c>
      <c r="I89" s="116"/>
      <c r="J89" s="115">
        <v>1</v>
      </c>
      <c r="K89" s="116"/>
      <c r="L89" s="117">
        <v>26</v>
      </c>
      <c r="M89" s="133"/>
      <c r="N89" s="118">
        <v>1</v>
      </c>
    </row>
    <row r="90" spans="1:14" x14ac:dyDescent="0.35">
      <c r="A90" s="171"/>
      <c r="B90" s="119">
        <v>2014</v>
      </c>
      <c r="C90" s="114">
        <v>67</v>
      </c>
      <c r="D90" s="114">
        <v>79</v>
      </c>
      <c r="E90" s="115">
        <v>0.4589041095890411</v>
      </c>
      <c r="F90" s="115">
        <v>0.54109589041095896</v>
      </c>
      <c r="G90" s="116"/>
      <c r="H90" s="114">
        <v>75</v>
      </c>
      <c r="I90" s="116"/>
      <c r="J90" s="115">
        <v>1</v>
      </c>
      <c r="K90" s="116"/>
      <c r="L90" s="117">
        <v>30</v>
      </c>
      <c r="M90" s="133"/>
      <c r="N90" s="118">
        <v>1</v>
      </c>
    </row>
    <row r="91" spans="1:14" x14ac:dyDescent="0.35">
      <c r="A91" s="171"/>
      <c r="B91" s="119">
        <v>2013</v>
      </c>
      <c r="C91" s="114">
        <v>76</v>
      </c>
      <c r="D91" s="114">
        <v>92</v>
      </c>
      <c r="E91" s="115">
        <v>0.45238095238095238</v>
      </c>
      <c r="F91" s="115">
        <v>0.54761904761904767</v>
      </c>
      <c r="G91" s="117" t="s">
        <v>181</v>
      </c>
      <c r="H91" s="114">
        <v>60</v>
      </c>
      <c r="I91" s="118" t="s">
        <v>182</v>
      </c>
      <c r="J91" s="118" t="s">
        <v>182</v>
      </c>
      <c r="K91" s="116"/>
      <c r="L91" s="117">
        <v>27</v>
      </c>
      <c r="M91" s="133"/>
      <c r="N91" s="118">
        <v>1</v>
      </c>
    </row>
    <row r="92" spans="1:14" x14ac:dyDescent="0.35">
      <c r="A92" s="171"/>
      <c r="B92" s="119">
        <v>2012</v>
      </c>
      <c r="C92" s="114">
        <v>84</v>
      </c>
      <c r="D92" s="114">
        <v>84</v>
      </c>
      <c r="E92" s="115">
        <v>0.5</v>
      </c>
      <c r="F92" s="115">
        <v>0.5</v>
      </c>
      <c r="G92" s="116"/>
      <c r="H92" s="114">
        <v>58</v>
      </c>
      <c r="I92" s="116"/>
      <c r="J92" s="115">
        <v>1</v>
      </c>
      <c r="K92" s="116"/>
      <c r="L92" s="117">
        <v>24</v>
      </c>
      <c r="M92" s="133"/>
      <c r="N92" s="118">
        <v>1</v>
      </c>
    </row>
    <row r="93" spans="1:14" x14ac:dyDescent="0.35">
      <c r="A93" s="171"/>
      <c r="B93" s="119">
        <v>2011</v>
      </c>
      <c r="C93" s="114">
        <v>56</v>
      </c>
      <c r="D93" s="114">
        <v>101</v>
      </c>
      <c r="E93" s="115">
        <v>0.35668789808917195</v>
      </c>
      <c r="F93" s="115">
        <v>0.64331210191082799</v>
      </c>
      <c r="G93" s="114">
        <v>5</v>
      </c>
      <c r="H93" s="114">
        <v>63</v>
      </c>
      <c r="I93" s="115">
        <v>7.3529411764705885E-2</v>
      </c>
      <c r="J93" s="115">
        <v>0.92647058823529416</v>
      </c>
      <c r="K93" s="116"/>
      <c r="L93" s="117">
        <v>18</v>
      </c>
      <c r="M93" s="133"/>
      <c r="N93" s="118">
        <v>1</v>
      </c>
    </row>
    <row r="94" spans="1:14" x14ac:dyDescent="0.35">
      <c r="A94" s="171"/>
      <c r="B94" s="119">
        <v>2010</v>
      </c>
      <c r="C94" s="114">
        <v>58</v>
      </c>
      <c r="D94" s="114">
        <v>107</v>
      </c>
      <c r="E94" s="115">
        <v>0.3515151515151515</v>
      </c>
      <c r="F94" s="115">
        <v>0.64848484848484844</v>
      </c>
      <c r="G94" s="114">
        <v>5</v>
      </c>
      <c r="H94" s="114">
        <v>36</v>
      </c>
      <c r="I94" s="115">
        <v>0.12195121951219512</v>
      </c>
      <c r="J94" s="115">
        <v>0.87804878048780488</v>
      </c>
      <c r="K94" s="116"/>
      <c r="L94" s="117">
        <v>24</v>
      </c>
      <c r="M94" s="133"/>
      <c r="N94" s="118">
        <v>1</v>
      </c>
    </row>
    <row r="95" spans="1:14" x14ac:dyDescent="0.35">
      <c r="A95" s="171"/>
      <c r="B95" s="119">
        <v>2009</v>
      </c>
      <c r="C95" s="114">
        <v>21</v>
      </c>
      <c r="D95" s="114">
        <v>68</v>
      </c>
      <c r="E95" s="115">
        <v>0.23595505617977527</v>
      </c>
      <c r="F95" s="115">
        <v>0.7640449438202247</v>
      </c>
      <c r="G95" s="117" t="s">
        <v>181</v>
      </c>
      <c r="H95" s="114">
        <v>13</v>
      </c>
      <c r="I95" s="118" t="s">
        <v>182</v>
      </c>
      <c r="J95" s="118" t="s">
        <v>182</v>
      </c>
      <c r="K95" s="116"/>
      <c r="L95" s="117">
        <v>5</v>
      </c>
      <c r="M95" s="133"/>
      <c r="N95" s="118">
        <v>1</v>
      </c>
    </row>
    <row r="96" spans="1:14" x14ac:dyDescent="0.35">
      <c r="A96" s="169" t="s">
        <v>118</v>
      </c>
      <c r="B96" s="119">
        <v>2018</v>
      </c>
      <c r="C96" s="114">
        <v>7</v>
      </c>
      <c r="D96" s="114">
        <v>70</v>
      </c>
      <c r="E96" s="115">
        <v>9.0909090909090912E-2</v>
      </c>
      <c r="F96" s="115">
        <v>0.90909090909090906</v>
      </c>
      <c r="G96" s="114">
        <v>23</v>
      </c>
      <c r="H96" s="114">
        <v>142</v>
      </c>
      <c r="I96" s="115">
        <v>0.1393939393939394</v>
      </c>
      <c r="J96" s="115">
        <v>0.8606060606060606</v>
      </c>
      <c r="K96" s="114">
        <v>8</v>
      </c>
      <c r="L96" s="117">
        <v>43</v>
      </c>
      <c r="M96" s="118">
        <v>0.15686274509803921</v>
      </c>
      <c r="N96" s="118">
        <v>0.84313725490196079</v>
      </c>
    </row>
    <row r="97" spans="1:14" x14ac:dyDescent="0.35">
      <c r="A97" s="171"/>
      <c r="B97" s="119">
        <v>2017</v>
      </c>
      <c r="C97" s="114">
        <v>7</v>
      </c>
      <c r="D97" s="114">
        <v>78</v>
      </c>
      <c r="E97" s="115">
        <v>8.2352941176470587E-2</v>
      </c>
      <c r="F97" s="115">
        <v>0.91764705882352937</v>
      </c>
      <c r="G97" s="114">
        <v>43</v>
      </c>
      <c r="H97" s="114">
        <v>143</v>
      </c>
      <c r="I97" s="115">
        <v>0.23118279569892472</v>
      </c>
      <c r="J97" s="115">
        <v>0.76881720430107525</v>
      </c>
      <c r="K97" s="114">
        <v>8</v>
      </c>
      <c r="L97" s="117">
        <v>44</v>
      </c>
      <c r="M97" s="118">
        <v>0.15384615384615385</v>
      </c>
      <c r="N97" s="118">
        <v>0.84615384615384615</v>
      </c>
    </row>
    <row r="98" spans="1:14" x14ac:dyDescent="0.35">
      <c r="A98" s="171"/>
      <c r="B98" s="119">
        <v>2016</v>
      </c>
      <c r="C98" s="114">
        <v>24</v>
      </c>
      <c r="D98" s="114">
        <v>81</v>
      </c>
      <c r="E98" s="115">
        <v>0.22857142857142856</v>
      </c>
      <c r="F98" s="115">
        <v>0.77142857142857146</v>
      </c>
      <c r="G98" s="114">
        <v>34</v>
      </c>
      <c r="H98" s="114">
        <v>90</v>
      </c>
      <c r="I98" s="115">
        <v>0.27419354838709675</v>
      </c>
      <c r="J98" s="115">
        <v>0.72580645161290325</v>
      </c>
      <c r="K98" s="114">
        <v>12</v>
      </c>
      <c r="L98" s="117">
        <v>26</v>
      </c>
      <c r="M98" s="118">
        <v>0.31578947368421051</v>
      </c>
      <c r="N98" s="118">
        <v>0.68421052631578949</v>
      </c>
    </row>
    <row r="99" spans="1:14" x14ac:dyDescent="0.35">
      <c r="A99" s="171"/>
      <c r="B99" s="119">
        <v>2015</v>
      </c>
      <c r="C99" s="114">
        <v>14</v>
      </c>
      <c r="D99" s="114">
        <v>64</v>
      </c>
      <c r="E99" s="115">
        <v>0.17948717948717949</v>
      </c>
      <c r="F99" s="115">
        <v>0.82051282051282048</v>
      </c>
      <c r="G99" s="114">
        <v>20</v>
      </c>
      <c r="H99" s="114">
        <v>82</v>
      </c>
      <c r="I99" s="115">
        <v>0.19607843137254902</v>
      </c>
      <c r="J99" s="115">
        <v>0.80392156862745101</v>
      </c>
      <c r="K99" s="114">
        <v>12</v>
      </c>
      <c r="L99" s="117">
        <v>32</v>
      </c>
      <c r="M99" s="118">
        <v>0.27272727272727271</v>
      </c>
      <c r="N99" s="118">
        <v>0.72727272727272729</v>
      </c>
    </row>
    <row r="100" spans="1:14" x14ac:dyDescent="0.35">
      <c r="A100" s="171"/>
      <c r="B100" s="119">
        <v>2014</v>
      </c>
      <c r="C100" s="114">
        <v>24</v>
      </c>
      <c r="D100" s="114">
        <v>41</v>
      </c>
      <c r="E100" s="115">
        <v>0.36923076923076925</v>
      </c>
      <c r="F100" s="115">
        <v>0.63076923076923075</v>
      </c>
      <c r="G100" s="114">
        <v>16</v>
      </c>
      <c r="H100" s="114">
        <v>73</v>
      </c>
      <c r="I100" s="115">
        <v>0.1797752808988764</v>
      </c>
      <c r="J100" s="115">
        <v>0.8202247191011236</v>
      </c>
      <c r="K100" s="114">
        <v>6</v>
      </c>
      <c r="L100" s="117">
        <v>28</v>
      </c>
      <c r="M100" s="118">
        <v>0.17647058823529413</v>
      </c>
      <c r="N100" s="118">
        <v>0.82352941176470584</v>
      </c>
    </row>
    <row r="101" spans="1:14" x14ac:dyDescent="0.35">
      <c r="A101" s="171"/>
      <c r="B101" s="119">
        <v>2013</v>
      </c>
      <c r="C101" s="114">
        <v>11</v>
      </c>
      <c r="D101" s="114">
        <v>37</v>
      </c>
      <c r="E101" s="115">
        <v>0.22916666666666666</v>
      </c>
      <c r="F101" s="115">
        <v>0.77083333333333337</v>
      </c>
      <c r="G101" s="114">
        <v>6</v>
      </c>
      <c r="H101" s="114">
        <v>74</v>
      </c>
      <c r="I101" s="115">
        <v>7.4999999999999997E-2</v>
      </c>
      <c r="J101" s="115">
        <v>0.92500000000000004</v>
      </c>
      <c r="K101" s="117" t="s">
        <v>181</v>
      </c>
      <c r="L101" s="117">
        <v>42</v>
      </c>
      <c r="M101" s="118" t="s">
        <v>182</v>
      </c>
      <c r="N101" s="118" t="s">
        <v>182</v>
      </c>
    </row>
    <row r="102" spans="1:14" x14ac:dyDescent="0.35">
      <c r="A102" s="171"/>
      <c r="B102" s="119">
        <v>2012</v>
      </c>
      <c r="C102" s="114">
        <v>18</v>
      </c>
      <c r="D102" s="114">
        <v>30</v>
      </c>
      <c r="E102" s="115">
        <v>0.375</v>
      </c>
      <c r="F102" s="115">
        <v>0.625</v>
      </c>
      <c r="G102" s="117" t="s">
        <v>181</v>
      </c>
      <c r="H102" s="114">
        <v>43</v>
      </c>
      <c r="I102" s="118" t="s">
        <v>182</v>
      </c>
      <c r="J102" s="118" t="s">
        <v>182</v>
      </c>
      <c r="K102" s="114">
        <v>7</v>
      </c>
      <c r="L102" s="117">
        <v>29</v>
      </c>
      <c r="M102" s="118">
        <v>0.19444444444444445</v>
      </c>
      <c r="N102" s="118">
        <v>0.80555555555555558</v>
      </c>
    </row>
    <row r="103" spans="1:14" x14ac:dyDescent="0.35">
      <c r="A103" s="171"/>
      <c r="B103" s="119">
        <v>2011</v>
      </c>
      <c r="C103" s="114">
        <v>6</v>
      </c>
      <c r="D103" s="114">
        <v>26</v>
      </c>
      <c r="E103" s="115">
        <v>0.1875</v>
      </c>
      <c r="F103" s="115">
        <v>0.8125</v>
      </c>
      <c r="G103" s="114">
        <v>5</v>
      </c>
      <c r="H103" s="114">
        <v>33</v>
      </c>
      <c r="I103" s="115">
        <v>0.13157894736842105</v>
      </c>
      <c r="J103" s="115">
        <v>0.86842105263157898</v>
      </c>
      <c r="K103" s="117" t="s">
        <v>181</v>
      </c>
      <c r="L103" s="117">
        <v>27</v>
      </c>
      <c r="M103" s="118" t="s">
        <v>182</v>
      </c>
      <c r="N103" s="118" t="s">
        <v>182</v>
      </c>
    </row>
    <row r="104" spans="1:14" x14ac:dyDescent="0.35">
      <c r="A104" s="171"/>
      <c r="B104" s="119">
        <v>2010</v>
      </c>
      <c r="C104" s="114">
        <v>11</v>
      </c>
      <c r="D104" s="114">
        <v>29</v>
      </c>
      <c r="E104" s="115">
        <v>0.27500000000000002</v>
      </c>
      <c r="F104" s="115">
        <v>0.72499999999999998</v>
      </c>
      <c r="G104" s="117" t="s">
        <v>181</v>
      </c>
      <c r="H104" s="114">
        <v>39</v>
      </c>
      <c r="I104" s="118" t="s">
        <v>182</v>
      </c>
      <c r="J104" s="118" t="s">
        <v>182</v>
      </c>
      <c r="K104" s="114">
        <v>5</v>
      </c>
      <c r="L104" s="117">
        <v>30</v>
      </c>
      <c r="M104" s="118">
        <v>0.14285714285714285</v>
      </c>
      <c r="N104" s="118">
        <v>0.8571428571428571</v>
      </c>
    </row>
    <row r="105" spans="1:14" x14ac:dyDescent="0.35">
      <c r="A105" s="171"/>
      <c r="B105" s="119">
        <v>2009</v>
      </c>
      <c r="C105" s="114">
        <v>18</v>
      </c>
      <c r="D105" s="114">
        <v>38</v>
      </c>
      <c r="E105" s="115">
        <v>0.32142857142857145</v>
      </c>
      <c r="F105" s="115">
        <v>0.6785714285714286</v>
      </c>
      <c r="G105" s="117" t="s">
        <v>181</v>
      </c>
      <c r="H105" s="114">
        <v>39</v>
      </c>
      <c r="I105" s="118" t="s">
        <v>182</v>
      </c>
      <c r="J105" s="118" t="s">
        <v>182</v>
      </c>
      <c r="K105" s="117" t="s">
        <v>181</v>
      </c>
      <c r="L105" s="117">
        <v>46</v>
      </c>
      <c r="M105" s="118" t="s">
        <v>182</v>
      </c>
      <c r="N105" s="118" t="s">
        <v>182</v>
      </c>
    </row>
    <row r="106" spans="1:14" x14ac:dyDescent="0.35">
      <c r="A106" s="169" t="s">
        <v>117</v>
      </c>
      <c r="B106" s="119">
        <v>2018</v>
      </c>
      <c r="C106" s="117" t="s">
        <v>181</v>
      </c>
      <c r="D106" s="114">
        <v>45</v>
      </c>
      <c r="E106" s="118" t="s">
        <v>182</v>
      </c>
      <c r="F106" s="118" t="s">
        <v>182</v>
      </c>
      <c r="G106" s="114">
        <v>5</v>
      </c>
      <c r="H106" s="114">
        <v>109</v>
      </c>
      <c r="I106" s="115">
        <v>4.3859649122807015E-2</v>
      </c>
      <c r="J106" s="115">
        <v>0.95614035087719296</v>
      </c>
      <c r="K106" s="117" t="s">
        <v>181</v>
      </c>
      <c r="L106" s="117">
        <v>25</v>
      </c>
      <c r="M106" s="118" t="s">
        <v>182</v>
      </c>
      <c r="N106" s="118" t="s">
        <v>182</v>
      </c>
    </row>
    <row r="107" spans="1:14" x14ac:dyDescent="0.35">
      <c r="A107" s="171"/>
      <c r="B107" s="119">
        <v>2017</v>
      </c>
      <c r="C107" s="117" t="s">
        <v>181</v>
      </c>
      <c r="D107" s="114">
        <v>41</v>
      </c>
      <c r="E107" s="118" t="s">
        <v>182</v>
      </c>
      <c r="F107" s="118" t="s">
        <v>182</v>
      </c>
      <c r="G107" s="117" t="s">
        <v>181</v>
      </c>
      <c r="H107" s="114">
        <v>127</v>
      </c>
      <c r="I107" s="118" t="s">
        <v>182</v>
      </c>
      <c r="J107" s="118" t="s">
        <v>182</v>
      </c>
      <c r="K107" s="116"/>
      <c r="L107" s="117">
        <v>54</v>
      </c>
      <c r="M107" s="133"/>
      <c r="N107" s="118">
        <v>1</v>
      </c>
    </row>
    <row r="108" spans="1:14" x14ac:dyDescent="0.35">
      <c r="A108" s="171"/>
      <c r="B108" s="119">
        <v>2016</v>
      </c>
      <c r="C108" s="114">
        <v>13</v>
      </c>
      <c r="D108" s="114">
        <v>51</v>
      </c>
      <c r="E108" s="115">
        <v>0.203125</v>
      </c>
      <c r="F108" s="115">
        <v>0.796875</v>
      </c>
      <c r="G108" s="114">
        <v>15</v>
      </c>
      <c r="H108" s="114">
        <v>80</v>
      </c>
      <c r="I108" s="115">
        <v>0.15789473684210525</v>
      </c>
      <c r="J108" s="115">
        <v>0.84210526315789469</v>
      </c>
      <c r="K108" s="116"/>
      <c r="L108" s="117">
        <v>27</v>
      </c>
      <c r="M108" s="133"/>
      <c r="N108" s="118">
        <v>1</v>
      </c>
    </row>
    <row r="109" spans="1:14" x14ac:dyDescent="0.35">
      <c r="A109" s="171"/>
      <c r="B109" s="119">
        <v>2015</v>
      </c>
      <c r="C109" s="114">
        <v>24</v>
      </c>
      <c r="D109" s="114">
        <v>19</v>
      </c>
      <c r="E109" s="115">
        <v>0.55813953488372092</v>
      </c>
      <c r="F109" s="115">
        <v>0.44186046511627908</v>
      </c>
      <c r="G109" s="117" t="s">
        <v>181</v>
      </c>
      <c r="H109" s="114">
        <v>67</v>
      </c>
      <c r="I109" s="118" t="s">
        <v>182</v>
      </c>
      <c r="J109" s="118" t="s">
        <v>182</v>
      </c>
      <c r="K109" s="117" t="s">
        <v>181</v>
      </c>
      <c r="L109" s="117">
        <v>38</v>
      </c>
      <c r="M109" s="118" t="s">
        <v>182</v>
      </c>
      <c r="N109" s="118" t="s">
        <v>182</v>
      </c>
    </row>
    <row r="110" spans="1:14" x14ac:dyDescent="0.35">
      <c r="A110" s="171"/>
      <c r="B110" s="119">
        <v>2014</v>
      </c>
      <c r="C110" s="114">
        <v>43</v>
      </c>
      <c r="D110" s="114">
        <v>19</v>
      </c>
      <c r="E110" s="115">
        <v>0.69354838709677424</v>
      </c>
      <c r="F110" s="115">
        <v>0.30645161290322581</v>
      </c>
      <c r="G110" s="114">
        <v>9</v>
      </c>
      <c r="H110" s="114">
        <v>66</v>
      </c>
      <c r="I110" s="115">
        <v>0.12</v>
      </c>
      <c r="J110" s="115">
        <v>0.88</v>
      </c>
      <c r="K110" s="114">
        <v>5</v>
      </c>
      <c r="L110" s="117">
        <v>26</v>
      </c>
      <c r="M110" s="118">
        <v>0.16129032258064516</v>
      </c>
      <c r="N110" s="118">
        <v>0.83870967741935487</v>
      </c>
    </row>
    <row r="111" spans="1:14" x14ac:dyDescent="0.35">
      <c r="A111" s="171"/>
      <c r="B111" s="119">
        <v>2013</v>
      </c>
      <c r="C111" s="114">
        <v>38</v>
      </c>
      <c r="D111" s="114">
        <v>35</v>
      </c>
      <c r="E111" s="115">
        <v>0.52054794520547942</v>
      </c>
      <c r="F111" s="115">
        <v>0.47945205479452052</v>
      </c>
      <c r="G111" s="114">
        <v>8</v>
      </c>
      <c r="H111" s="114">
        <v>40</v>
      </c>
      <c r="I111" s="115">
        <v>0.16666666666666666</v>
      </c>
      <c r="J111" s="115">
        <v>0.83333333333333337</v>
      </c>
      <c r="K111" s="117" t="s">
        <v>181</v>
      </c>
      <c r="L111" s="117">
        <v>18</v>
      </c>
      <c r="M111" s="118" t="s">
        <v>182</v>
      </c>
      <c r="N111" s="118" t="s">
        <v>182</v>
      </c>
    </row>
    <row r="112" spans="1:14" x14ac:dyDescent="0.35">
      <c r="A112" s="171"/>
      <c r="B112" s="119">
        <v>2012</v>
      </c>
      <c r="C112" s="114">
        <v>36</v>
      </c>
      <c r="D112" s="114">
        <v>35</v>
      </c>
      <c r="E112" s="115">
        <v>0.50704225352112675</v>
      </c>
      <c r="F112" s="115">
        <v>0.49295774647887325</v>
      </c>
      <c r="G112" s="114">
        <v>10</v>
      </c>
      <c r="H112" s="114">
        <v>61</v>
      </c>
      <c r="I112" s="115">
        <v>0.14084507042253522</v>
      </c>
      <c r="J112" s="115">
        <v>0.85915492957746475</v>
      </c>
      <c r="K112" s="116"/>
      <c r="L112" s="117">
        <v>38</v>
      </c>
      <c r="M112" s="133"/>
      <c r="N112" s="118">
        <v>1</v>
      </c>
    </row>
    <row r="113" spans="1:14" x14ac:dyDescent="0.35">
      <c r="A113" s="171"/>
      <c r="B113" s="119">
        <v>2011</v>
      </c>
      <c r="C113" s="114">
        <v>34</v>
      </c>
      <c r="D113" s="114">
        <v>34</v>
      </c>
      <c r="E113" s="115">
        <v>0.5</v>
      </c>
      <c r="F113" s="115">
        <v>0.5</v>
      </c>
      <c r="G113" s="114">
        <v>5</v>
      </c>
      <c r="H113" s="114">
        <v>59</v>
      </c>
      <c r="I113" s="115">
        <v>7.8125E-2</v>
      </c>
      <c r="J113" s="115">
        <v>0.921875</v>
      </c>
      <c r="K113" s="117" t="s">
        <v>181</v>
      </c>
      <c r="L113" s="117">
        <v>26</v>
      </c>
      <c r="M113" s="118" t="s">
        <v>182</v>
      </c>
      <c r="N113" s="118" t="s">
        <v>182</v>
      </c>
    </row>
    <row r="114" spans="1:14" x14ac:dyDescent="0.35">
      <c r="A114" s="171"/>
      <c r="B114" s="119">
        <v>2010</v>
      </c>
      <c r="C114" s="114">
        <v>40</v>
      </c>
      <c r="D114" s="114">
        <v>71</v>
      </c>
      <c r="E114" s="115">
        <v>0.36036036036036034</v>
      </c>
      <c r="F114" s="115">
        <v>0.63963963963963966</v>
      </c>
      <c r="G114" s="116"/>
      <c r="H114" s="114">
        <v>51</v>
      </c>
      <c r="I114" s="116"/>
      <c r="J114" s="115">
        <v>1</v>
      </c>
      <c r="K114" s="116"/>
      <c r="L114" s="117">
        <v>38</v>
      </c>
      <c r="M114" s="133"/>
      <c r="N114" s="118">
        <v>1</v>
      </c>
    </row>
    <row r="115" spans="1:14" x14ac:dyDescent="0.35">
      <c r="A115" s="171"/>
      <c r="B115" s="119">
        <v>2009</v>
      </c>
      <c r="C115" s="114">
        <v>37</v>
      </c>
      <c r="D115" s="114">
        <v>57</v>
      </c>
      <c r="E115" s="115">
        <v>0.39361702127659576</v>
      </c>
      <c r="F115" s="115">
        <v>0.6063829787234043</v>
      </c>
      <c r="G115" s="117" t="s">
        <v>181</v>
      </c>
      <c r="H115" s="114">
        <v>46</v>
      </c>
      <c r="I115" s="118" t="s">
        <v>182</v>
      </c>
      <c r="J115" s="118" t="s">
        <v>182</v>
      </c>
      <c r="K115" s="117" t="s">
        <v>181</v>
      </c>
      <c r="L115" s="117">
        <v>27</v>
      </c>
      <c r="M115" s="118" t="s">
        <v>182</v>
      </c>
      <c r="N115" s="118" t="s">
        <v>182</v>
      </c>
    </row>
    <row r="116" spans="1:14" x14ac:dyDescent="0.35">
      <c r="A116" s="169" t="s">
        <v>116</v>
      </c>
      <c r="B116" s="119">
        <v>2018</v>
      </c>
      <c r="C116" s="114">
        <v>25</v>
      </c>
      <c r="D116" s="114">
        <v>118</v>
      </c>
      <c r="E116" s="115">
        <v>0.17482517482517482</v>
      </c>
      <c r="F116" s="115">
        <v>0.82517482517482521</v>
      </c>
      <c r="G116" s="117" t="s">
        <v>181</v>
      </c>
      <c r="H116" s="114">
        <v>145</v>
      </c>
      <c r="I116" s="118" t="s">
        <v>182</v>
      </c>
      <c r="J116" s="118" t="s">
        <v>182</v>
      </c>
      <c r="K116" s="116"/>
      <c r="L116" s="117">
        <v>17</v>
      </c>
      <c r="M116" s="133"/>
      <c r="N116" s="118">
        <v>1</v>
      </c>
    </row>
    <row r="117" spans="1:14" x14ac:dyDescent="0.35">
      <c r="A117" s="171"/>
      <c r="B117" s="119">
        <v>2017</v>
      </c>
      <c r="C117" s="114">
        <v>79</v>
      </c>
      <c r="D117" s="114">
        <v>91</v>
      </c>
      <c r="E117" s="115">
        <v>0.46470588235294119</v>
      </c>
      <c r="F117" s="115">
        <v>0.53529411764705881</v>
      </c>
      <c r="G117" s="116"/>
      <c r="H117" s="114">
        <v>219</v>
      </c>
      <c r="I117" s="116"/>
      <c r="J117" s="115">
        <v>1</v>
      </c>
      <c r="K117" s="116"/>
      <c r="L117" s="117">
        <v>20</v>
      </c>
      <c r="M117" s="133"/>
      <c r="N117" s="118">
        <v>1</v>
      </c>
    </row>
    <row r="118" spans="1:14" x14ac:dyDescent="0.35">
      <c r="A118" s="171"/>
      <c r="B118" s="119">
        <v>2016</v>
      </c>
      <c r="C118" s="114">
        <v>53</v>
      </c>
      <c r="D118" s="114">
        <v>68</v>
      </c>
      <c r="E118" s="115">
        <v>0.43801652892561982</v>
      </c>
      <c r="F118" s="115">
        <v>0.56198347107438018</v>
      </c>
      <c r="G118" s="117" t="s">
        <v>181</v>
      </c>
      <c r="H118" s="114">
        <v>151</v>
      </c>
      <c r="I118" s="118" t="s">
        <v>182</v>
      </c>
      <c r="J118" s="118" t="s">
        <v>182</v>
      </c>
      <c r="K118" s="116"/>
      <c r="L118" s="117">
        <v>16</v>
      </c>
      <c r="M118" s="133"/>
      <c r="N118" s="118">
        <v>1</v>
      </c>
    </row>
    <row r="119" spans="1:14" x14ac:dyDescent="0.35">
      <c r="A119" s="171"/>
      <c r="B119" s="119">
        <v>2015</v>
      </c>
      <c r="C119" s="114">
        <v>52</v>
      </c>
      <c r="D119" s="114">
        <v>65</v>
      </c>
      <c r="E119" s="115">
        <v>0.44444444444444442</v>
      </c>
      <c r="F119" s="115">
        <v>0.55555555555555558</v>
      </c>
      <c r="G119" s="116"/>
      <c r="H119" s="114">
        <v>104</v>
      </c>
      <c r="I119" s="116"/>
      <c r="J119" s="115">
        <v>1</v>
      </c>
      <c r="K119" s="116"/>
      <c r="L119" s="117">
        <v>12</v>
      </c>
      <c r="M119" s="133"/>
      <c r="N119" s="118">
        <v>1</v>
      </c>
    </row>
    <row r="120" spans="1:14" x14ac:dyDescent="0.35">
      <c r="A120" s="171"/>
      <c r="B120" s="119">
        <v>2014</v>
      </c>
      <c r="C120" s="114">
        <v>54</v>
      </c>
      <c r="D120" s="114">
        <v>73</v>
      </c>
      <c r="E120" s="115">
        <v>0.42519685039370081</v>
      </c>
      <c r="F120" s="115">
        <v>0.57480314960629919</v>
      </c>
      <c r="G120" s="114">
        <v>6</v>
      </c>
      <c r="H120" s="114">
        <v>106</v>
      </c>
      <c r="I120" s="115">
        <v>5.3571428571428568E-2</v>
      </c>
      <c r="J120" s="115">
        <v>0.9464285714285714</v>
      </c>
      <c r="K120" s="116"/>
      <c r="L120" s="117">
        <v>30</v>
      </c>
      <c r="M120" s="133"/>
      <c r="N120" s="118">
        <v>1</v>
      </c>
    </row>
    <row r="121" spans="1:14" x14ac:dyDescent="0.35">
      <c r="A121" s="171"/>
      <c r="B121" s="119">
        <v>2013</v>
      </c>
      <c r="C121" s="114">
        <v>60</v>
      </c>
      <c r="D121" s="114">
        <v>60</v>
      </c>
      <c r="E121" s="115">
        <v>0.5</v>
      </c>
      <c r="F121" s="115">
        <v>0.5</v>
      </c>
      <c r="G121" s="114">
        <v>6</v>
      </c>
      <c r="H121" s="114">
        <v>82</v>
      </c>
      <c r="I121" s="115">
        <v>6.8181818181818177E-2</v>
      </c>
      <c r="J121" s="115">
        <v>0.93181818181818177</v>
      </c>
      <c r="K121" s="116"/>
      <c r="L121" s="117">
        <v>22</v>
      </c>
      <c r="M121" s="133"/>
      <c r="N121" s="118">
        <v>1</v>
      </c>
    </row>
    <row r="122" spans="1:14" x14ac:dyDescent="0.35">
      <c r="A122" s="171"/>
      <c r="B122" s="119">
        <v>2012</v>
      </c>
      <c r="C122" s="114">
        <v>55</v>
      </c>
      <c r="D122" s="114">
        <v>77</v>
      </c>
      <c r="E122" s="115">
        <v>0.41666666666666669</v>
      </c>
      <c r="F122" s="115">
        <v>0.58333333333333337</v>
      </c>
      <c r="G122" s="117" t="s">
        <v>181</v>
      </c>
      <c r="H122" s="114">
        <v>62</v>
      </c>
      <c r="I122" s="118" t="s">
        <v>182</v>
      </c>
      <c r="J122" s="118" t="s">
        <v>182</v>
      </c>
      <c r="K122" s="116"/>
      <c r="L122" s="117">
        <v>17</v>
      </c>
      <c r="M122" s="133"/>
      <c r="N122" s="118">
        <v>1</v>
      </c>
    </row>
    <row r="123" spans="1:14" x14ac:dyDescent="0.35">
      <c r="A123" s="171"/>
      <c r="B123" s="119">
        <v>2011</v>
      </c>
      <c r="C123" s="114">
        <v>49</v>
      </c>
      <c r="D123" s="114">
        <v>55</v>
      </c>
      <c r="E123" s="115">
        <v>0.47115384615384615</v>
      </c>
      <c r="F123" s="115">
        <v>0.52884615384615385</v>
      </c>
      <c r="G123" s="116"/>
      <c r="H123" s="114">
        <v>47</v>
      </c>
      <c r="I123" s="116"/>
      <c r="J123" s="115">
        <v>1</v>
      </c>
      <c r="K123" s="116"/>
      <c r="L123" s="117">
        <v>15</v>
      </c>
      <c r="M123" s="133"/>
      <c r="N123" s="118">
        <v>1</v>
      </c>
    </row>
    <row r="124" spans="1:14" x14ac:dyDescent="0.35">
      <c r="A124" s="171"/>
      <c r="B124" s="119">
        <v>2010</v>
      </c>
      <c r="C124" s="114">
        <v>32</v>
      </c>
      <c r="D124" s="114">
        <v>52</v>
      </c>
      <c r="E124" s="115">
        <v>0.38095238095238093</v>
      </c>
      <c r="F124" s="115">
        <v>0.61904761904761907</v>
      </c>
      <c r="G124" s="116"/>
      <c r="H124" s="114">
        <v>23</v>
      </c>
      <c r="I124" s="116"/>
      <c r="J124" s="115">
        <v>1</v>
      </c>
      <c r="K124" s="116"/>
      <c r="L124" s="117">
        <v>13</v>
      </c>
      <c r="M124" s="133"/>
      <c r="N124" s="118">
        <v>1</v>
      </c>
    </row>
    <row r="125" spans="1:14" x14ac:dyDescent="0.35">
      <c r="A125" s="171"/>
      <c r="B125" s="119">
        <v>2009</v>
      </c>
      <c r="C125" s="114">
        <v>30</v>
      </c>
      <c r="D125" s="114">
        <v>44</v>
      </c>
      <c r="E125" s="115">
        <v>0.40540540540540543</v>
      </c>
      <c r="F125" s="115">
        <v>0.59459459459459463</v>
      </c>
      <c r="G125" s="116"/>
      <c r="H125" s="114">
        <v>13</v>
      </c>
      <c r="I125" s="116"/>
      <c r="J125" s="115">
        <v>1</v>
      </c>
      <c r="K125" s="117" t="s">
        <v>181</v>
      </c>
      <c r="L125" s="117">
        <v>7</v>
      </c>
      <c r="M125" s="118" t="s">
        <v>182</v>
      </c>
      <c r="N125" s="118" t="s">
        <v>182</v>
      </c>
    </row>
  </sheetData>
  <mergeCells count="23">
    <mergeCell ref="A116:A125"/>
    <mergeCell ref="K5:L5"/>
    <mergeCell ref="M5:N5"/>
    <mergeCell ref="K4:N4"/>
    <mergeCell ref="A4:A6"/>
    <mergeCell ref="B4:B6"/>
    <mergeCell ref="C5:D5"/>
    <mergeCell ref="E5:F5"/>
    <mergeCell ref="C4:F4"/>
    <mergeCell ref="G5:H5"/>
    <mergeCell ref="I5:J5"/>
    <mergeCell ref="G4:J4"/>
    <mergeCell ref="A57:A65"/>
    <mergeCell ref="A106:A115"/>
    <mergeCell ref="A7:A16"/>
    <mergeCell ref="A17:A26"/>
    <mergeCell ref="A86:A95"/>
    <mergeCell ref="A96:A105"/>
    <mergeCell ref="A27:A36"/>
    <mergeCell ref="A37:A46"/>
    <mergeCell ref="A47:A56"/>
    <mergeCell ref="A66:A75"/>
    <mergeCell ref="A76:A85"/>
  </mergeCells>
  <hyperlinks>
    <hyperlink ref="A1" location="'Table of contents'!A1" display="Table of contents" xr:uid="{928693BC-C0A3-4258-9C0F-AC129C29F4E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7E012B08FC5A4991D88893B9099A28" ma:contentTypeVersion="11" ma:contentTypeDescription="Create a new document." ma:contentTypeScope="" ma:versionID="0f1d9bc3f0758d140c211e9957738a12">
  <xsd:schema xmlns:xsd="http://www.w3.org/2001/XMLSchema" xmlns:xs="http://www.w3.org/2001/XMLSchema" xmlns:p="http://schemas.microsoft.com/office/2006/metadata/properties" xmlns:ns3="d45405a1-4266-4451-9c6a-d94ff42ae55a" xmlns:ns4="8770a06b-b79a-481d-8a47-8dbf6fb85132" targetNamespace="http://schemas.microsoft.com/office/2006/metadata/properties" ma:root="true" ma:fieldsID="20e77d5dece9fcc55baffeb960c449f7" ns3:_="" ns4:_="">
    <xsd:import namespace="d45405a1-4266-4451-9c6a-d94ff42ae55a"/>
    <xsd:import namespace="8770a06b-b79a-481d-8a47-8dbf6fb8513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405a1-4266-4451-9c6a-d94ff42ae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70a06b-b79a-481d-8a47-8dbf6fb8513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06D0A4-4CA4-4CD2-9594-DA578190CC27}">
  <ds:schemaRefs>
    <ds:schemaRef ds:uri="http://schemas.microsoft.com/sharepoint/v3/contenttype/forms"/>
  </ds:schemaRefs>
</ds:datastoreItem>
</file>

<file path=customXml/itemProps2.xml><?xml version="1.0" encoding="utf-8"?>
<ds:datastoreItem xmlns:ds="http://schemas.openxmlformats.org/officeDocument/2006/customXml" ds:itemID="{E47ED87D-3259-474D-94E4-061A96FEF8E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45405a1-4266-4451-9c6a-d94ff42ae55a"/>
    <ds:schemaRef ds:uri="8770a06b-b79a-481d-8a47-8dbf6fb85132"/>
    <ds:schemaRef ds:uri="http://www.w3.org/XML/1998/namespace"/>
    <ds:schemaRef ds:uri="http://purl.org/dc/dcmitype/"/>
  </ds:schemaRefs>
</ds:datastoreItem>
</file>

<file path=customXml/itemProps3.xml><?xml version="1.0" encoding="utf-8"?>
<ds:datastoreItem xmlns:ds="http://schemas.openxmlformats.org/officeDocument/2006/customXml" ds:itemID="{B5980EEC-C0F1-4339-B6D8-0C432A507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405a1-4266-4451-9c6a-d94ff42ae55a"/>
    <ds:schemaRef ds:uri="8770a06b-b79a-481d-8a47-8dbf6fb851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of contents</vt:lpstr>
      <vt:lpstr>Information</vt:lpstr>
      <vt:lpstr>Glossary</vt:lpstr>
      <vt:lpstr>Table 1</vt:lpstr>
      <vt:lpstr>Table 2</vt:lpstr>
      <vt:lpstr>Table 3</vt:lpstr>
      <vt:lpstr>Table 4</vt:lpstr>
      <vt:lpstr>Table 5</vt:lpstr>
      <vt:lpstr>Table 6</vt:lpstr>
      <vt:lpstr>Table 7</vt:lpstr>
      <vt:lpstr>Table 8</vt:lpstr>
      <vt:lpstr>Supplemental 1</vt:lpstr>
      <vt:lpstr>Supplemental 2</vt:lpstr>
      <vt:lpstr>Supplmental 3</vt:lpstr>
      <vt:lpstr>Supplemental 4</vt:lpstr>
      <vt:lpstr>Supplemental 5</vt:lpstr>
      <vt:lpstr>Supplmental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Evans</dc:creator>
  <cp:lastModifiedBy>Amanda Evans</cp:lastModifiedBy>
  <cp:lastPrinted>2019-04-30T09:23:39Z</cp:lastPrinted>
  <dcterms:created xsi:type="dcterms:W3CDTF">2019-04-09T10:28:36Z</dcterms:created>
  <dcterms:modified xsi:type="dcterms:W3CDTF">2020-12-09T11:52:35Z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0x0101008E7E012B08FC5A4991D88893B9099A28</vt:lpwstr>
  </property>
</Properties>
</file>