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lisaw\Documents\Intelligence\Current projects\"/>
    </mc:Choice>
  </mc:AlternateContent>
  <bookViews>
    <workbookView xWindow="0" yWindow="0" windowWidth="12285" windowHeight="4770" tabRatio="906" firstSheet="58" activeTab="60"/>
  </bookViews>
  <sheets>
    <sheet name="IVF age breakdown" sheetId="8" r:id="rId1"/>
    <sheet name="IVF - Treatment by partner" sheetId="2" r:id="rId2"/>
    <sheet name="IVF funding by nation" sheetId="75" r:id="rId3"/>
    <sheet name="IVF funding by English region" sheetId="52" r:id="rId4"/>
    <sheet name="NHS funding as %" sheetId="33" r:id="rId5"/>
    <sheet name="Births by funding type" sheetId="38" r:id="rId6"/>
    <sheet name="All IVF treatment cycles" sheetId="7" r:id="rId7"/>
    <sheet name="Treatment activity by clinic" sheetId="1" r:id="rId8"/>
    <sheet name="Fresh-Frozen IVF cycles" sheetId="72" r:id="rId9"/>
    <sheet name="IVF Birth rates " sheetId="9" r:id="rId10"/>
    <sheet name="IVF birth rates by age" sheetId="10" r:id="rId11"/>
    <sheet name="OEPS treatment cycles" sheetId="11" r:id="rId12"/>
    <sheet name="OEPS treatment cycles by age" sheetId="12" r:id="rId13"/>
    <sheet name="OEPS birth rates" sheetId="13" r:id="rId14"/>
    <sheet name="OEPS birth rates by age" sheetId="14" r:id="rId15"/>
    <sheet name="OEDS treatment cycles" sheetId="20" r:id="rId16"/>
    <sheet name="OEDS by age" sheetId="21" r:id="rId17"/>
    <sheet name="OEDS birth rates" sheetId="22" r:id="rId18"/>
    <sheet name="OEDS birth rates by age " sheetId="23" r:id="rId19"/>
    <sheet name="DEPS treatment cycles" sheetId="15" r:id="rId20"/>
    <sheet name="DEPS by age" sheetId="16" r:id="rId21"/>
    <sheet name="DEPS birth rates" sheetId="17" r:id="rId22"/>
    <sheet name="DEPS birth rates by age" sheetId="18" r:id="rId23"/>
    <sheet name="DEPS and overall IVF birth rate" sheetId="19" r:id="rId24"/>
    <sheet name="DEDS treatment cycles" sheetId="24" r:id="rId25"/>
    <sheet name="DEDS by age" sheetId="25" r:id="rId26"/>
    <sheet name="DEDS birth rates" sheetId="26" r:id="rId27"/>
    <sheet name="DEDS birth rates by age" sheetId="27" r:id="rId28"/>
    <sheet name="ICSI as proportion" sheetId="28" r:id="rId29"/>
    <sheet name="ICSI treatment cycles" sheetId="29" r:id="rId30"/>
    <sheet name="ICSI live births" sheetId="30" r:id="rId31"/>
    <sheet name="DI by age" sheetId="73" r:id="rId32"/>
    <sheet name="DI partner status" sheetId="42" r:id="rId33"/>
    <sheet name="DI births by partner status" sheetId="43" r:id="rId34"/>
    <sheet name="DI NHS as %" sheetId="44" r:id="rId35"/>
    <sheet name="DI cycles by funding type" sheetId="45" r:id="rId36"/>
    <sheet name="DI births by funding" sheetId="46" r:id="rId37"/>
    <sheet name="DI funding by nation" sheetId="74" r:id="rId38"/>
    <sheet name="DI funding by English region" sheetId="48" r:id="rId39"/>
    <sheet name="DI treatment cycles" sheetId="39" r:id="rId40"/>
    <sheet name="DI births rates" sheetId="40" r:id="rId41"/>
    <sheet name="DI birth rates by age" sheetId="51" r:id="rId42"/>
    <sheet name="PGD treatment numbers" sheetId="53" r:id="rId43"/>
    <sheet name="PGD by age" sheetId="49" r:id="rId44"/>
    <sheet name="PGD birth rates" sheetId="54" r:id="rId45"/>
    <sheet name="PGD birth rates by age" sheetId="55" r:id="rId46"/>
    <sheet name="Egg freezing and thaw cycles" sheetId="70" r:id="rId47"/>
    <sheet name="Egg freezing by age" sheetId="57" r:id="rId48"/>
    <sheet name="Egg thaw by age" sheetId="58" r:id="rId49"/>
    <sheet name="Egg thaw birth rate" sheetId="59" r:id="rId50"/>
    <sheet name="Egg thaw birth rate by thaw age" sheetId="77" r:id="rId51"/>
    <sheet name="Egg thaw birth rate by freeze" sheetId="78" r:id="rId52"/>
    <sheet name="Egg sharing cycles" sheetId="63" r:id="rId53"/>
    <sheet name="Egg sharing birth rates" sheetId="64" r:id="rId54"/>
    <sheet name="Surrogacy treatment cycles" sheetId="65" r:id="rId55"/>
    <sheet name="Surrogacy by age" sheetId="66" r:id="rId56"/>
    <sheet name="Surrogacy birth rates" sheetId="67" r:id="rId57"/>
    <sheet name="Surrogacy birth rates by age" sheetId="68" r:id="rId58"/>
    <sheet name="IUI birth rates by age" sheetId="69" r:id="rId59"/>
    <sheet name="Multiple birth rate all IVF" sheetId="5" r:id="rId60"/>
    <sheet name="Multiple birth rate by IVF type" sheetId="6" r:id="rId61"/>
  </sheets>
  <calcPr calcId="171027"/>
</workbook>
</file>

<file path=xl/calcChain.xml><?xml version="1.0" encoding="utf-8"?>
<calcChain xmlns="http://schemas.openxmlformats.org/spreadsheetml/2006/main">
  <c r="H12" i="10" l="1"/>
  <c r="G12" i="10"/>
  <c r="F12" i="10"/>
  <c r="E12" i="10"/>
  <c r="D12" i="10"/>
  <c r="C12" i="10"/>
  <c r="H9" i="10"/>
  <c r="D9" i="10"/>
  <c r="E9" i="10"/>
  <c r="F9" i="10"/>
  <c r="G9" i="10"/>
  <c r="C9" i="10"/>
</calcChain>
</file>

<file path=xl/sharedStrings.xml><?xml version="1.0" encoding="utf-8"?>
<sst xmlns="http://schemas.openxmlformats.org/spreadsheetml/2006/main" count="368" uniqueCount="142">
  <si>
    <t>IVF treatments in 2016</t>
  </si>
  <si>
    <t>No. of clinics</t>
  </si>
  <si>
    <t>1-500</t>
  </si>
  <si>
    <t>501-1000</t>
  </si>
  <si>
    <t>1001-1500</t>
  </si>
  <si>
    <t>1501-2000</t>
  </si>
  <si>
    <t>2001-2500</t>
  </si>
  <si>
    <t>2501-5000</t>
  </si>
  <si>
    <t>No Partner</t>
  </si>
  <si>
    <t>Surrogate</t>
  </si>
  <si>
    <t>NHS Funded</t>
  </si>
  <si>
    <t>Private</t>
  </si>
  <si>
    <t>Under 35</t>
  </si>
  <si>
    <t>35-37</t>
  </si>
  <si>
    <t>38-39</t>
  </si>
  <si>
    <t>40-42</t>
  </si>
  <si>
    <t>43-44</t>
  </si>
  <si>
    <t>Over 44</t>
  </si>
  <si>
    <t>OEPS</t>
  </si>
  <si>
    <t>DEPS</t>
  </si>
  <si>
    <t>Fresh</t>
  </si>
  <si>
    <t>Frozen</t>
  </si>
  <si>
    <t>OEDS</t>
  </si>
  <si>
    <t>DEDS</t>
  </si>
  <si>
    <t>Year of Treatment1</t>
  </si>
  <si>
    <t>Overall</t>
  </si>
  <si>
    <t>Multiple birth rate for all IVF treatment cycles</t>
  </si>
  <si>
    <t>Multiple birth rate by IVF type</t>
  </si>
  <si>
    <t>Year of Treatment</t>
  </si>
  <si>
    <t>Total</t>
  </si>
  <si>
    <t>Fresh PET</t>
  </si>
  <si>
    <t>Frozen PET</t>
  </si>
  <si>
    <t>Fresh PTC</t>
  </si>
  <si>
    <t>Frozen PTC</t>
  </si>
  <si>
    <t>Birth rate per treatment cycle</t>
  </si>
  <si>
    <t>OEPS birth rates</t>
  </si>
  <si>
    <t>DEPS Frozen PET</t>
  </si>
  <si>
    <t>DEPS Fresh PET</t>
  </si>
  <si>
    <t>All IVF Frozen PET</t>
  </si>
  <si>
    <t>All IVF Fresh PET</t>
  </si>
  <si>
    <t>OEDS treatment cycles</t>
  </si>
  <si>
    <t>OEDS birth rates</t>
  </si>
  <si>
    <t>DEDS treatment cycles</t>
  </si>
  <si>
    <t>DEDS birth rates</t>
  </si>
  <si>
    <t>No ICSI</t>
  </si>
  <si>
    <t>ICSI</t>
  </si>
  <si>
    <t>IVF births by funding type</t>
  </si>
  <si>
    <t>Number of Records</t>
  </si>
  <si>
    <t>DI birth rates</t>
  </si>
  <si>
    <t>Male partner</t>
  </si>
  <si>
    <t>DI by partner status, 2016</t>
  </si>
  <si>
    <t>DI births by partner status</t>
  </si>
  <si>
    <t>% NHS</t>
  </si>
  <si>
    <t>East Midlands</t>
  </si>
  <si>
    <t>East of England</t>
  </si>
  <si>
    <t>London</t>
  </si>
  <si>
    <t>North East England</t>
  </si>
  <si>
    <t>North West England</t>
  </si>
  <si>
    <t>Northern Ireland</t>
  </si>
  <si>
    <t>Scotland</t>
  </si>
  <si>
    <t>South East England</t>
  </si>
  <si>
    <t>South West England</t>
  </si>
  <si>
    <t>Wales</t>
  </si>
  <si>
    <t>West Midlands</t>
  </si>
  <si>
    <t>Yorkshire and the Humber</t>
  </si>
  <si>
    <t>England</t>
  </si>
  <si>
    <t>Over 43</t>
  </si>
  <si>
    <t>PGD birth rates</t>
  </si>
  <si>
    <t>Under 38</t>
  </si>
  <si>
    <t>38 and Over</t>
  </si>
  <si>
    <t>Year</t>
  </si>
  <si>
    <t>PET</t>
  </si>
  <si>
    <t>PTC</t>
  </si>
  <si>
    <t>Egg sharing cycles</t>
  </si>
  <si>
    <t xml:space="preserve">Year </t>
  </si>
  <si>
    <t>% of overall (excludes NULL)</t>
  </si>
  <si>
    <t>Birth rates for patients registered as a surrogate</t>
  </si>
  <si>
    <t>Birth rates for surrogacy patients by age, 2016</t>
  </si>
  <si>
    <t>Over 42</t>
  </si>
  <si>
    <t>PGD treatment numbers</t>
  </si>
  <si>
    <t>2010</t>
  </si>
  <si>
    <t>2011</t>
  </si>
  <si>
    <t>2012</t>
  </si>
  <si>
    <t>2013</t>
  </si>
  <si>
    <t>2014</t>
  </si>
  <si>
    <t>2015</t>
  </si>
  <si>
    <t>2016</t>
  </si>
  <si>
    <t>Thaw cycles</t>
  </si>
  <si>
    <t>Freeze cycles</t>
  </si>
  <si>
    <t>Treatment cycles for egg freezing and egg thawing</t>
  </si>
  <si>
    <t>Egg thaw birth rates</t>
  </si>
  <si>
    <t>DI birth rates by age, 2016</t>
  </si>
  <si>
    <t>IVF treatment cycles by patient partner type, 2016</t>
  </si>
  <si>
    <t>Proportion of IVF treatment cycles funded by the NHS</t>
  </si>
  <si>
    <t>Number of clinics by IVF treatment activity, 2016</t>
  </si>
  <si>
    <t>IVF treatment cycles by fresh and frozen</t>
  </si>
  <si>
    <t>IVF birth rates by age, 2016</t>
  </si>
  <si>
    <t>OEPS treatment cycles</t>
  </si>
  <si>
    <t>OEPS treatment cycles by age, 2016</t>
  </si>
  <si>
    <t>OEPS birth rates by age, 2016</t>
  </si>
  <si>
    <t>DEPS treatment cycles</t>
  </si>
  <si>
    <t>DEPS birth rates</t>
  </si>
  <si>
    <t>DEPS birth rates by age, 2016</t>
  </si>
  <si>
    <t>DEPS and overall IVF birth rates PET, 2016</t>
  </si>
  <si>
    <t>OEDS treatment cycles by age, 2016</t>
  </si>
  <si>
    <t>OEDS birth rates by age, 2016</t>
  </si>
  <si>
    <t>DEDS treatment cycles by age, 2016</t>
  </si>
  <si>
    <t>DEDS birth rates by age, 2016</t>
  </si>
  <si>
    <t>Proportion of IVF treatment cycles that use ICSI</t>
  </si>
  <si>
    <t>ICSI treatment cycles</t>
  </si>
  <si>
    <t xml:space="preserve">No ICSI </t>
  </si>
  <si>
    <t>ICSI live births</t>
  </si>
  <si>
    <t>DI by age</t>
  </si>
  <si>
    <t>DI births by funding type</t>
  </si>
  <si>
    <t>Proportion of NHS funded IVF treatment cycles by English region</t>
  </si>
  <si>
    <t>Proportion of NHS funded IVF treatment cycles by nation</t>
  </si>
  <si>
    <t>PGD treatments by age, 2016</t>
  </si>
  <si>
    <t>PGD birth rates by age, 2016</t>
  </si>
  <si>
    <t>Egg sharing birth rates</t>
  </si>
  <si>
    <t>Treatment cycles where the patient is registered as a surrogate</t>
  </si>
  <si>
    <t>Surrogacy patients by age, 2016</t>
  </si>
  <si>
    <t xml:space="preserve"> IUI birth rate by age, 2016</t>
  </si>
  <si>
    <t>IVF treatment cycles by age, 2016</t>
  </si>
  <si>
    <t>Total IVF treatment cycles</t>
  </si>
  <si>
    <t>IVF birth rates</t>
  </si>
  <si>
    <t>DEPS treatment cycles by age, 2016</t>
  </si>
  <si>
    <t>Proportion of DI funded by the NHS</t>
  </si>
  <si>
    <t>DI by funding type</t>
  </si>
  <si>
    <t>Proportion of NHS funded DI by nation</t>
  </si>
  <si>
    <t>Proportion of NHS funded DI by English region</t>
  </si>
  <si>
    <t>DI treatments</t>
  </si>
  <si>
    <t>Egg freezing by age, 2016</t>
  </si>
  <si>
    <t>Egg thawing by age, 2016</t>
  </si>
  <si>
    <t>North East</t>
  </si>
  <si>
    <t>North West</t>
  </si>
  <si>
    <t xml:space="preserve">South East </t>
  </si>
  <si>
    <t xml:space="preserve">South West </t>
  </si>
  <si>
    <t>Female partner</t>
  </si>
  <si>
    <t>Unstimulated</t>
  </si>
  <si>
    <t>Stimulated</t>
  </si>
  <si>
    <t>Egg thaw birth rates by age at thaw, 2016</t>
  </si>
  <si>
    <t>Birth rates by age at freeze cycle,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</si>
</sst>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595959"/>
      <name val="Calibri"/>
      <family val="2"/>
      <scheme val="minor"/>
    </font>
    <font>
      <sz val="9"/>
      <color rgb="FF333333"/>
      <name val="Arial"/>
      <family val="2"/>
    </font>
    <font>
      <sz val="9"/>
      <color rgb="FF666666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9" fontId="0" fillId="0" borderId="0" xfId="0" applyNumberFormat="1"/>
    <xf numFmtId="10" fontId="0" fillId="0" borderId="0" xfId="1" applyNumberFormat="1" applyFont="1"/>
    <xf numFmtId="0" fontId="5" fillId="0" borderId="1" xfId="0" quotePrefix="1" applyFont="1" applyBorder="1" applyAlignment="1">
      <alignment horizontal="left" vertical="top"/>
    </xf>
    <xf numFmtId="3" fontId="0" fillId="0" borderId="0" xfId="0" applyNumberFormat="1"/>
    <xf numFmtId="9" fontId="0" fillId="0" borderId="0" xfId="1" applyFont="1"/>
    <xf numFmtId="0" fontId="0" fillId="0" borderId="1" xfId="0" applyBorder="1"/>
    <xf numFmtId="9" fontId="0" fillId="0" borderId="1" xfId="0" applyNumberFormat="1" applyBorder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Border="1" applyAlignment="1"/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NumberFormat="1" applyFont="1" applyBorder="1" applyAlignment="1">
      <alignment horizontal="right" wrapText="1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Fill="1" applyBorder="1" applyAlignment="1">
      <alignment vertical="center"/>
    </xf>
    <xf numFmtId="0" fontId="17" fillId="0" borderId="0" xfId="0" applyFont="1" applyBorder="1"/>
    <xf numFmtId="0" fontId="15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Border="1"/>
    <xf numFmtId="0" fontId="18" fillId="0" borderId="0" xfId="0" applyFont="1" applyAlignment="1">
      <alignment vertical="center"/>
    </xf>
    <xf numFmtId="2" fontId="6" fillId="0" borderId="1" xfId="0" applyNumberFormat="1" applyFont="1" applyBorder="1"/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5" fillId="0" borderId="0" xfId="0" quotePrefix="1" applyFont="1" applyAlignment="1">
      <alignment horizontal="left" vertical="top"/>
    </xf>
    <xf numFmtId="3" fontId="4" fillId="0" borderId="0" xfId="0" applyNumberFormat="1" applyFont="1" applyAlignment="1">
      <alignment vertical="center"/>
    </xf>
    <xf numFmtId="1" fontId="4" fillId="0" borderId="0" xfId="1" applyNumberFormat="1" applyFont="1" applyAlignment="1">
      <alignment vertical="center"/>
    </xf>
    <xf numFmtId="1" fontId="4" fillId="0" borderId="0" xfId="1" applyNumberFormat="1" applyFont="1" applyAlignment="1">
      <alignment horizontal="right" vertical="center"/>
    </xf>
    <xf numFmtId="9" fontId="0" fillId="0" borderId="1" xfId="1" applyFont="1" applyBorder="1"/>
    <xf numFmtId="0" fontId="10" fillId="0" borderId="1" xfId="0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9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top"/>
    </xf>
    <xf numFmtId="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2" fillId="0" borderId="0" xfId="0" applyFont="1" applyAlignment="1"/>
    <xf numFmtId="0" fontId="0" fillId="0" borderId="0" xfId="2" applyNumberFormat="1" applyFont="1"/>
    <xf numFmtId="165" fontId="0" fillId="0" borderId="0" xfId="0" applyNumberFormat="1"/>
    <xf numFmtId="0" fontId="11" fillId="0" borderId="2" xfId="0" applyFont="1" applyBorder="1" applyAlignment="1"/>
    <xf numFmtId="0" fontId="5" fillId="0" borderId="1" xfId="0" quotePrefix="1" applyFont="1" applyBorder="1" applyAlignment="1"/>
    <xf numFmtId="1" fontId="4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/>
    <xf numFmtId="1" fontId="4" fillId="0" borderId="1" xfId="0" applyNumberFormat="1" applyFont="1" applyFill="1" applyBorder="1" applyAlignment="1">
      <alignment vertical="center"/>
    </xf>
    <xf numFmtId="0" fontId="19" fillId="0" borderId="0" xfId="0" quotePrefix="1" applyFont="1" applyAlignment="1">
      <alignment horizontal="left"/>
    </xf>
    <xf numFmtId="0" fontId="19" fillId="0" borderId="0" xfId="0" quotePrefix="1" applyFont="1" applyAlignment="1">
      <alignment horizontal="center"/>
    </xf>
    <xf numFmtId="0" fontId="19" fillId="0" borderId="0" xfId="0" quotePrefix="1" applyFont="1" applyAlignment="1">
      <alignment horizontal="left" vertical="top"/>
    </xf>
    <xf numFmtId="3" fontId="19" fillId="0" borderId="0" xfId="0" applyNumberFormat="1" applyFont="1" applyAlignment="1">
      <alignment vertical="center"/>
    </xf>
    <xf numFmtId="0" fontId="19" fillId="0" borderId="0" xfId="0" applyFont="1"/>
    <xf numFmtId="0" fontId="19" fillId="0" borderId="0" xfId="1" applyNumberFormat="1" applyFont="1"/>
    <xf numFmtId="9" fontId="10" fillId="0" borderId="0" xfId="1" applyFont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K6" sqref="K6"/>
    </sheetView>
  </sheetViews>
  <sheetFormatPr defaultRowHeight="15" x14ac:dyDescent="0.25"/>
  <cols>
    <col min="1" max="1" width="10.42578125" customWidth="1"/>
  </cols>
  <sheetData>
    <row r="1" spans="1:13" x14ac:dyDescent="0.25">
      <c r="A1" s="108" t="s">
        <v>122</v>
      </c>
      <c r="B1" s="108"/>
      <c r="C1" s="108"/>
      <c r="D1" s="108"/>
      <c r="E1" s="108"/>
      <c r="F1" s="108"/>
      <c r="G1" s="108"/>
      <c r="H1" s="15"/>
      <c r="I1" s="15"/>
      <c r="J1" s="15"/>
      <c r="K1" s="15"/>
      <c r="L1" s="15"/>
      <c r="M1" s="15"/>
    </row>
    <row r="2" spans="1:13" x14ac:dyDescent="0.25">
      <c r="A2" s="77" t="s">
        <v>12</v>
      </c>
      <c r="B2" s="77" t="s">
        <v>13</v>
      </c>
      <c r="C2" s="77" t="s">
        <v>14</v>
      </c>
      <c r="D2" s="77" t="s">
        <v>15</v>
      </c>
      <c r="E2" s="77" t="s">
        <v>16</v>
      </c>
      <c r="F2" s="77" t="s">
        <v>17</v>
      </c>
      <c r="H2" s="17"/>
      <c r="I2" s="15"/>
      <c r="J2" s="15"/>
      <c r="K2" s="15"/>
      <c r="L2" s="15"/>
      <c r="M2" s="15"/>
    </row>
    <row r="3" spans="1:13" x14ac:dyDescent="0.25">
      <c r="A3" s="78">
        <v>0.42</v>
      </c>
      <c r="B3" s="78">
        <v>0.23</v>
      </c>
      <c r="C3" s="78">
        <v>0.14000000000000001</v>
      </c>
      <c r="D3" s="78">
        <v>0.14000000000000001</v>
      </c>
      <c r="E3" s="78">
        <v>0.04</v>
      </c>
      <c r="F3" s="78">
        <v>0.03</v>
      </c>
      <c r="G3" s="1"/>
      <c r="H3" s="18"/>
      <c r="I3" s="15"/>
      <c r="J3" s="15"/>
      <c r="K3" s="15"/>
      <c r="L3" s="15"/>
      <c r="M3" s="15"/>
    </row>
    <row r="4" spans="1:1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25">
      <c r="A5" s="15"/>
      <c r="I5" s="15"/>
      <c r="J5" s="15"/>
      <c r="K5" s="15"/>
      <c r="L5" s="15"/>
      <c r="M5" s="15"/>
    </row>
    <row r="6" spans="1:13" x14ac:dyDescent="0.25">
      <c r="A6" s="15"/>
      <c r="I6" s="15"/>
      <c r="J6" s="15"/>
      <c r="K6" s="15"/>
      <c r="L6" s="15"/>
      <c r="M6" s="15"/>
    </row>
    <row r="7" spans="1:13" x14ac:dyDescent="0.25">
      <c r="A7" s="15"/>
      <c r="I7" s="15"/>
      <c r="J7" s="15"/>
      <c r="K7" s="15"/>
      <c r="L7" s="15"/>
      <c r="M7" s="15"/>
    </row>
    <row r="8" spans="1:13" x14ac:dyDescent="0.25">
      <c r="A8" s="15"/>
      <c r="I8" s="15"/>
      <c r="J8" s="15"/>
      <c r="K8" s="15"/>
      <c r="L8" s="15"/>
      <c r="M8" s="15"/>
    </row>
    <row r="9" spans="1:13" x14ac:dyDescent="0.25">
      <c r="A9" s="15"/>
      <c r="I9" s="15"/>
      <c r="J9" s="15"/>
      <c r="K9" s="15"/>
      <c r="L9" s="15"/>
      <c r="M9" s="15"/>
    </row>
    <row r="10" spans="1:13" x14ac:dyDescent="0.25">
      <c r="A10" s="15"/>
      <c r="I10" s="15"/>
      <c r="J10" s="15"/>
      <c r="K10" s="15"/>
      <c r="L10" s="15"/>
      <c r="M10" s="15"/>
    </row>
    <row r="11" spans="1:13" x14ac:dyDescent="0.25">
      <c r="A11" s="15"/>
      <c r="I11" s="15"/>
      <c r="J11" s="15"/>
      <c r="K11" s="15"/>
      <c r="L11" s="15"/>
      <c r="M11" s="15"/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8" sqref="I8"/>
    </sheetView>
  </sheetViews>
  <sheetFormatPr defaultRowHeight="15" x14ac:dyDescent="0.25"/>
  <sheetData>
    <row r="1" spans="1:5" x14ac:dyDescent="0.25">
      <c r="A1" s="114" t="s">
        <v>124</v>
      </c>
      <c r="B1" s="114"/>
      <c r="C1" s="114"/>
      <c r="D1" s="114"/>
      <c r="E1" s="114"/>
    </row>
    <row r="2" spans="1:5" ht="24" x14ac:dyDescent="0.25">
      <c r="A2" s="8" t="s">
        <v>28</v>
      </c>
      <c r="B2" s="9" t="s">
        <v>30</v>
      </c>
      <c r="C2" s="9" t="s">
        <v>31</v>
      </c>
      <c r="D2" s="9" t="s">
        <v>32</v>
      </c>
      <c r="E2" s="9" t="s">
        <v>33</v>
      </c>
    </row>
    <row r="3" spans="1:5" x14ac:dyDescent="0.25">
      <c r="A3" s="10">
        <v>1991</v>
      </c>
      <c r="B3" s="11">
        <v>8</v>
      </c>
      <c r="C3" s="11">
        <v>6</v>
      </c>
      <c r="D3" s="11">
        <v>14</v>
      </c>
      <c r="E3" s="11">
        <v>15</v>
      </c>
    </row>
    <row r="4" spans="1:5" x14ac:dyDescent="0.25">
      <c r="A4" s="10">
        <v>1992</v>
      </c>
      <c r="B4" s="11">
        <v>7</v>
      </c>
      <c r="C4" s="11">
        <v>5</v>
      </c>
      <c r="D4" s="11">
        <v>13</v>
      </c>
      <c r="E4" s="11">
        <v>11</v>
      </c>
    </row>
    <row r="5" spans="1:5" x14ac:dyDescent="0.25">
      <c r="A5" s="10">
        <v>1993</v>
      </c>
      <c r="B5" s="11">
        <v>8</v>
      </c>
      <c r="C5" s="11">
        <v>6</v>
      </c>
      <c r="D5" s="11">
        <v>15</v>
      </c>
      <c r="E5" s="11">
        <v>13</v>
      </c>
    </row>
    <row r="6" spans="1:5" x14ac:dyDescent="0.25">
      <c r="A6" s="10">
        <v>1994</v>
      </c>
      <c r="B6" s="11">
        <v>8</v>
      </c>
      <c r="C6" s="11">
        <v>5</v>
      </c>
      <c r="D6" s="11">
        <v>15</v>
      </c>
      <c r="E6" s="11">
        <v>12</v>
      </c>
    </row>
    <row r="7" spans="1:5" x14ac:dyDescent="0.25">
      <c r="A7" s="10">
        <v>1995</v>
      </c>
      <c r="B7" s="11">
        <v>8</v>
      </c>
      <c r="C7" s="11">
        <v>5</v>
      </c>
      <c r="D7" s="11">
        <v>16</v>
      </c>
      <c r="E7" s="11">
        <v>12</v>
      </c>
    </row>
    <row r="8" spans="1:5" x14ac:dyDescent="0.25">
      <c r="A8" s="10">
        <v>1996</v>
      </c>
      <c r="B8" s="11">
        <v>9</v>
      </c>
      <c r="C8" s="11">
        <v>5</v>
      </c>
      <c r="D8" s="11">
        <v>18</v>
      </c>
      <c r="E8" s="11">
        <v>12</v>
      </c>
    </row>
    <row r="9" spans="1:5" x14ac:dyDescent="0.25">
      <c r="A9" s="10">
        <v>1997</v>
      </c>
      <c r="B9" s="11">
        <v>9</v>
      </c>
      <c r="C9" s="11">
        <v>6</v>
      </c>
      <c r="D9" s="11">
        <v>18</v>
      </c>
      <c r="E9" s="11">
        <v>12</v>
      </c>
    </row>
    <row r="10" spans="1:5" x14ac:dyDescent="0.25">
      <c r="A10" s="10">
        <v>1998</v>
      </c>
      <c r="B10" s="11">
        <v>10</v>
      </c>
      <c r="C10" s="11">
        <v>6</v>
      </c>
      <c r="D10" s="11">
        <v>19</v>
      </c>
      <c r="E10" s="11">
        <v>12</v>
      </c>
    </row>
    <row r="11" spans="1:5" x14ac:dyDescent="0.25">
      <c r="A11" s="10">
        <v>1999</v>
      </c>
      <c r="B11" s="11">
        <v>10</v>
      </c>
      <c r="C11" s="11">
        <v>6</v>
      </c>
      <c r="D11" s="11">
        <v>21</v>
      </c>
      <c r="E11" s="11">
        <v>13</v>
      </c>
    </row>
    <row r="12" spans="1:5" x14ac:dyDescent="0.25">
      <c r="A12" s="10">
        <v>2000</v>
      </c>
      <c r="B12" s="11">
        <v>11</v>
      </c>
      <c r="C12" s="11">
        <v>7</v>
      </c>
      <c r="D12" s="11">
        <v>21</v>
      </c>
      <c r="E12" s="11">
        <v>14</v>
      </c>
    </row>
    <row r="13" spans="1:5" x14ac:dyDescent="0.25">
      <c r="A13" s="10">
        <v>2001</v>
      </c>
      <c r="B13" s="11">
        <v>11</v>
      </c>
      <c r="C13" s="11">
        <v>7</v>
      </c>
      <c r="D13" s="11">
        <v>22</v>
      </c>
      <c r="E13" s="11">
        <v>14</v>
      </c>
    </row>
    <row r="14" spans="1:5" x14ac:dyDescent="0.25">
      <c r="A14" s="10">
        <v>2002</v>
      </c>
      <c r="B14" s="11">
        <v>13</v>
      </c>
      <c r="C14" s="11">
        <v>8</v>
      </c>
      <c r="D14" s="11">
        <v>23</v>
      </c>
      <c r="E14" s="11">
        <v>14</v>
      </c>
    </row>
    <row r="15" spans="1:5" x14ac:dyDescent="0.25">
      <c r="A15" s="10">
        <v>2003</v>
      </c>
      <c r="B15" s="11">
        <v>13</v>
      </c>
      <c r="C15" s="11">
        <v>9</v>
      </c>
      <c r="D15" s="11">
        <v>23</v>
      </c>
      <c r="E15" s="11">
        <v>16</v>
      </c>
    </row>
    <row r="16" spans="1:5" x14ac:dyDescent="0.25">
      <c r="A16" s="10">
        <v>2004</v>
      </c>
      <c r="B16" s="11">
        <v>13</v>
      </c>
      <c r="C16" s="11">
        <v>9</v>
      </c>
      <c r="D16" s="11">
        <v>22</v>
      </c>
      <c r="E16" s="11">
        <v>15</v>
      </c>
    </row>
    <row r="17" spans="1:5" x14ac:dyDescent="0.25">
      <c r="A17" s="10">
        <v>2005</v>
      </c>
      <c r="B17" s="11">
        <v>14</v>
      </c>
      <c r="C17" s="11">
        <v>10</v>
      </c>
      <c r="D17" s="11">
        <v>23</v>
      </c>
      <c r="E17" s="11">
        <v>16</v>
      </c>
    </row>
    <row r="18" spans="1:5" x14ac:dyDescent="0.25">
      <c r="A18" s="10">
        <v>2006</v>
      </c>
      <c r="B18" s="11">
        <v>15</v>
      </c>
      <c r="C18" s="11">
        <v>10</v>
      </c>
      <c r="D18" s="11">
        <v>25</v>
      </c>
      <c r="E18" s="11">
        <v>18</v>
      </c>
    </row>
    <row r="19" spans="1:5" x14ac:dyDescent="0.25">
      <c r="A19" s="10">
        <v>2007</v>
      </c>
      <c r="B19" s="11">
        <v>15</v>
      </c>
      <c r="C19" s="11">
        <v>11</v>
      </c>
      <c r="D19" s="11">
        <v>25</v>
      </c>
      <c r="E19" s="11">
        <v>18</v>
      </c>
    </row>
    <row r="20" spans="1:5" x14ac:dyDescent="0.25">
      <c r="A20" s="10">
        <v>2008</v>
      </c>
      <c r="B20" s="11">
        <v>16</v>
      </c>
      <c r="C20" s="11">
        <v>11</v>
      </c>
      <c r="D20" s="11">
        <v>26</v>
      </c>
      <c r="E20" s="11">
        <v>18</v>
      </c>
    </row>
    <row r="21" spans="1:5" x14ac:dyDescent="0.25">
      <c r="A21" s="10">
        <v>2009</v>
      </c>
      <c r="B21" s="11">
        <v>16</v>
      </c>
      <c r="C21" s="11">
        <v>11</v>
      </c>
      <c r="D21" s="11">
        <v>25</v>
      </c>
      <c r="E21" s="11">
        <v>18</v>
      </c>
    </row>
    <row r="22" spans="1:5" x14ac:dyDescent="0.25">
      <c r="A22" s="10">
        <v>2010</v>
      </c>
      <c r="B22" s="11">
        <v>17</v>
      </c>
      <c r="C22" s="11">
        <v>12</v>
      </c>
      <c r="D22" s="11">
        <v>26</v>
      </c>
      <c r="E22" s="11">
        <v>19</v>
      </c>
    </row>
    <row r="23" spans="1:5" x14ac:dyDescent="0.25">
      <c r="A23" s="10">
        <v>2011</v>
      </c>
      <c r="B23" s="11">
        <v>17</v>
      </c>
      <c r="C23" s="11">
        <v>13</v>
      </c>
      <c r="D23" s="11">
        <v>26</v>
      </c>
      <c r="E23" s="11">
        <v>20</v>
      </c>
    </row>
    <row r="24" spans="1:5" x14ac:dyDescent="0.25">
      <c r="A24" s="10">
        <v>2012</v>
      </c>
      <c r="B24" s="11">
        <v>18</v>
      </c>
      <c r="C24" s="11">
        <v>15</v>
      </c>
      <c r="D24" s="11">
        <v>26</v>
      </c>
      <c r="E24" s="11">
        <v>22</v>
      </c>
    </row>
    <row r="25" spans="1:5" x14ac:dyDescent="0.25">
      <c r="A25" s="10">
        <v>2013</v>
      </c>
      <c r="B25" s="11">
        <v>20</v>
      </c>
      <c r="C25" s="11">
        <v>18</v>
      </c>
      <c r="D25" s="11">
        <v>27</v>
      </c>
      <c r="E25" s="11">
        <v>25</v>
      </c>
    </row>
    <row r="26" spans="1:5" x14ac:dyDescent="0.25">
      <c r="A26" s="10">
        <v>2014</v>
      </c>
      <c r="B26" s="11">
        <v>20</v>
      </c>
      <c r="C26" s="11">
        <v>20</v>
      </c>
      <c r="D26" s="11">
        <v>28</v>
      </c>
      <c r="E26" s="11">
        <v>27</v>
      </c>
    </row>
    <row r="27" spans="1:5" x14ac:dyDescent="0.25">
      <c r="A27" s="10">
        <v>2015</v>
      </c>
      <c r="B27" s="11">
        <v>21</v>
      </c>
      <c r="C27" s="11">
        <v>22</v>
      </c>
      <c r="D27" s="11">
        <v>27</v>
      </c>
      <c r="E27" s="11">
        <v>29</v>
      </c>
    </row>
    <row r="28" spans="1:5" x14ac:dyDescent="0.25">
      <c r="A28" s="10">
        <v>2016</v>
      </c>
      <c r="B28" s="11">
        <v>21</v>
      </c>
      <c r="C28" s="11">
        <v>22</v>
      </c>
      <c r="D28" s="11">
        <v>26</v>
      </c>
      <c r="E28" s="11">
        <v>28</v>
      </c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80" zoomScaleNormal="80" workbookViewId="0">
      <selection activeCell="K32" sqref="K32"/>
    </sheetView>
  </sheetViews>
  <sheetFormatPr defaultRowHeight="15" x14ac:dyDescent="0.25"/>
  <cols>
    <col min="1" max="1" width="12.28515625" customWidth="1"/>
    <col min="3" max="7" width="9.5703125" bestFit="1" customWidth="1"/>
  </cols>
  <sheetData>
    <row r="1" spans="1:11" x14ac:dyDescent="0.25">
      <c r="A1" s="108" t="s">
        <v>96</v>
      </c>
      <c r="B1" s="108"/>
      <c r="C1" s="108"/>
      <c r="D1" s="108"/>
      <c r="E1" s="108"/>
      <c r="F1" s="108"/>
      <c r="G1" s="108"/>
      <c r="H1" s="15"/>
      <c r="I1" s="15"/>
      <c r="J1" s="15"/>
      <c r="K1" s="15"/>
    </row>
    <row r="2" spans="1:11" x14ac:dyDescent="0.25">
      <c r="A2" s="15"/>
      <c r="B2" s="17" t="s">
        <v>12</v>
      </c>
      <c r="C2" s="17" t="s">
        <v>13</v>
      </c>
      <c r="D2" s="17" t="s">
        <v>14</v>
      </c>
      <c r="E2" s="17" t="s">
        <v>15</v>
      </c>
      <c r="F2" s="17" t="s">
        <v>16</v>
      </c>
      <c r="G2" s="17" t="s">
        <v>17</v>
      </c>
      <c r="H2" s="15"/>
      <c r="I2" s="15"/>
      <c r="J2" s="15"/>
      <c r="K2" s="15"/>
    </row>
    <row r="3" spans="1:11" x14ac:dyDescent="0.25">
      <c r="A3" s="16" t="s">
        <v>30</v>
      </c>
      <c r="B3" s="19">
        <v>29</v>
      </c>
      <c r="C3" s="19">
        <v>23</v>
      </c>
      <c r="D3" s="19">
        <v>15</v>
      </c>
      <c r="E3" s="19">
        <v>10</v>
      </c>
      <c r="F3" s="19">
        <v>7</v>
      </c>
      <c r="G3" s="19">
        <v>15</v>
      </c>
      <c r="H3" s="15"/>
      <c r="I3" s="15"/>
      <c r="J3" s="15"/>
      <c r="K3" s="15"/>
    </row>
    <row r="4" spans="1:11" x14ac:dyDescent="0.25">
      <c r="A4" s="16" t="s">
        <v>31</v>
      </c>
      <c r="B4" s="19">
        <v>26</v>
      </c>
      <c r="C4" s="19">
        <v>23</v>
      </c>
      <c r="D4" s="19">
        <v>21</v>
      </c>
      <c r="E4" s="19">
        <v>15</v>
      </c>
      <c r="F4" s="19">
        <v>14</v>
      </c>
      <c r="G4" s="19">
        <v>15</v>
      </c>
      <c r="H4" s="15"/>
      <c r="I4" s="15"/>
      <c r="J4" s="15"/>
      <c r="K4" s="15"/>
    </row>
    <row r="5" spans="1:11" x14ac:dyDescent="0.25">
      <c r="A5" s="16" t="s">
        <v>32</v>
      </c>
      <c r="B5" s="19">
        <v>32</v>
      </c>
      <c r="C5" s="19">
        <v>28</v>
      </c>
      <c r="D5" s="19">
        <v>20</v>
      </c>
      <c r="E5" s="19">
        <v>15</v>
      </c>
      <c r="F5" s="19">
        <v>11</v>
      </c>
      <c r="G5" s="19">
        <v>17</v>
      </c>
      <c r="H5" s="15"/>
      <c r="I5" s="15"/>
      <c r="J5" s="15"/>
      <c r="K5" s="15"/>
    </row>
    <row r="6" spans="1:11" x14ac:dyDescent="0.25">
      <c r="A6" s="16" t="s">
        <v>33</v>
      </c>
      <c r="B6" s="19">
        <v>32</v>
      </c>
      <c r="C6" s="19">
        <v>29</v>
      </c>
      <c r="D6" s="19">
        <v>27</v>
      </c>
      <c r="E6" s="19">
        <v>21</v>
      </c>
      <c r="F6" s="19">
        <v>19</v>
      </c>
      <c r="G6" s="19">
        <v>20</v>
      </c>
      <c r="H6" s="15"/>
      <c r="I6" s="15"/>
      <c r="J6" s="15"/>
      <c r="K6" s="15"/>
    </row>
    <row r="7" spans="1:11" x14ac:dyDescent="0.25">
      <c r="A7" s="15"/>
      <c r="B7" s="15"/>
      <c r="C7" s="107"/>
      <c r="D7" s="107"/>
      <c r="E7" s="107"/>
      <c r="F7" s="107"/>
      <c r="G7" s="107"/>
      <c r="H7" s="15"/>
      <c r="I7" s="15"/>
      <c r="J7" s="15"/>
      <c r="K7" s="15"/>
    </row>
    <row r="8" spans="1:11" x14ac:dyDescent="0.25">
      <c r="A8" s="15"/>
      <c r="B8" s="15"/>
      <c r="C8" s="106">
        <v>0.39655172413793105</v>
      </c>
      <c r="D8" s="106">
        <v>0.2413793103448276</v>
      </c>
      <c r="E8" s="106">
        <v>0.2413793103448276</v>
      </c>
      <c r="F8" s="106">
        <v>6.8965517241379309E-2</v>
      </c>
      <c r="G8" s="106">
        <v>5.1724137931034482E-2</v>
      </c>
      <c r="H8" s="15"/>
      <c r="I8" s="15"/>
      <c r="J8" s="15"/>
      <c r="K8" s="15"/>
    </row>
    <row r="9" spans="1:11" x14ac:dyDescent="0.25">
      <c r="A9" s="15"/>
      <c r="B9" s="15"/>
      <c r="C9" s="15">
        <f>C5*C8</f>
        <v>11.103448275862069</v>
      </c>
      <c r="D9" s="15">
        <f t="shared" ref="D9:G9" si="0">D5*D8</f>
        <v>4.8275862068965516</v>
      </c>
      <c r="E9" s="15">
        <f t="shared" si="0"/>
        <v>3.6206896551724141</v>
      </c>
      <c r="F9" s="15">
        <f t="shared" si="0"/>
        <v>0.75862068965517238</v>
      </c>
      <c r="G9" s="15">
        <f t="shared" si="0"/>
        <v>0.87931034482758619</v>
      </c>
      <c r="H9" s="15">
        <f>SUM(C9:G9)</f>
        <v>21.189655172413794</v>
      </c>
      <c r="I9" s="15"/>
      <c r="J9" s="15"/>
      <c r="K9" s="15"/>
    </row>
    <row r="12" spans="1:11" x14ac:dyDescent="0.25">
      <c r="C12">
        <f>28*40</f>
        <v>1120</v>
      </c>
      <c r="D12">
        <f>20*24</f>
        <v>480</v>
      </c>
      <c r="E12">
        <f>24*15</f>
        <v>360</v>
      </c>
      <c r="F12">
        <f>7*11</f>
        <v>77</v>
      </c>
      <c r="G12">
        <f>17*5</f>
        <v>85</v>
      </c>
      <c r="H12">
        <f>SUM(C12:G12)/100</f>
        <v>21.22</v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7" sqref="H17"/>
    </sheetView>
  </sheetViews>
  <sheetFormatPr defaultRowHeight="15" x14ac:dyDescent="0.25"/>
  <sheetData>
    <row r="1" spans="1:4" x14ac:dyDescent="0.25">
      <c r="A1" s="114" t="s">
        <v>97</v>
      </c>
      <c r="B1" s="114"/>
      <c r="C1" s="114"/>
      <c r="D1" s="114"/>
    </row>
    <row r="2" spans="1:4" x14ac:dyDescent="0.25">
      <c r="A2" s="20" t="s">
        <v>70</v>
      </c>
      <c r="B2" s="20" t="s">
        <v>21</v>
      </c>
      <c r="C2" s="20" t="s">
        <v>20</v>
      </c>
      <c r="D2" s="20" t="s">
        <v>29</v>
      </c>
    </row>
    <row r="3" spans="1:4" x14ac:dyDescent="0.25">
      <c r="A3">
        <v>1991</v>
      </c>
      <c r="B3">
        <v>633</v>
      </c>
      <c r="C3" s="4">
        <v>5331</v>
      </c>
      <c r="D3" s="4">
        <v>5964</v>
      </c>
    </row>
    <row r="4" spans="1:4" x14ac:dyDescent="0.25">
      <c r="A4">
        <v>1992</v>
      </c>
      <c r="B4" s="4">
        <v>1915</v>
      </c>
      <c r="C4" s="4">
        <v>14302</v>
      </c>
      <c r="D4" s="4">
        <v>16217</v>
      </c>
    </row>
    <row r="5" spans="1:4" x14ac:dyDescent="0.25">
      <c r="A5">
        <v>1993</v>
      </c>
      <c r="B5" s="4">
        <v>2434</v>
      </c>
      <c r="C5" s="4">
        <v>16540</v>
      </c>
      <c r="D5" s="4">
        <v>18974</v>
      </c>
    </row>
    <row r="6" spans="1:4" x14ac:dyDescent="0.25">
      <c r="A6">
        <v>1994</v>
      </c>
      <c r="B6" s="4">
        <v>2889</v>
      </c>
      <c r="C6" s="4">
        <v>18770</v>
      </c>
      <c r="D6" s="4">
        <v>21659</v>
      </c>
    </row>
    <row r="7" spans="1:4" x14ac:dyDescent="0.25">
      <c r="A7">
        <v>1995</v>
      </c>
      <c r="B7" s="4">
        <v>3825</v>
      </c>
      <c r="C7" s="4">
        <v>22248</v>
      </c>
      <c r="D7" s="4">
        <v>26073</v>
      </c>
    </row>
    <row r="8" spans="1:4" x14ac:dyDescent="0.25">
      <c r="A8">
        <v>1996</v>
      </c>
      <c r="B8" s="4">
        <v>5034</v>
      </c>
      <c r="C8" s="4">
        <v>24990</v>
      </c>
      <c r="D8" s="4">
        <v>30024</v>
      </c>
    </row>
    <row r="9" spans="1:4" x14ac:dyDescent="0.25">
      <c r="A9">
        <v>1997</v>
      </c>
      <c r="B9" s="4">
        <v>5198</v>
      </c>
      <c r="C9" s="4">
        <v>25434</v>
      </c>
      <c r="D9" s="4">
        <v>30632</v>
      </c>
    </row>
    <row r="10" spans="1:4" x14ac:dyDescent="0.25">
      <c r="A10">
        <v>1998</v>
      </c>
      <c r="B10" s="4">
        <v>5587</v>
      </c>
      <c r="C10" s="4">
        <v>26744</v>
      </c>
      <c r="D10" s="4">
        <v>32331</v>
      </c>
    </row>
    <row r="11" spans="1:4" x14ac:dyDescent="0.25">
      <c r="A11">
        <v>1999</v>
      </c>
      <c r="B11" s="4">
        <v>5687</v>
      </c>
      <c r="C11" s="4">
        <v>25667</v>
      </c>
      <c r="D11" s="4">
        <v>31354</v>
      </c>
    </row>
    <row r="12" spans="1:4" x14ac:dyDescent="0.25">
      <c r="A12">
        <v>2000</v>
      </c>
      <c r="B12" s="4">
        <v>5989</v>
      </c>
      <c r="C12" s="4">
        <v>25905</v>
      </c>
      <c r="D12" s="4">
        <v>31894</v>
      </c>
    </row>
    <row r="13" spans="1:4" x14ac:dyDescent="0.25">
      <c r="A13">
        <v>2001</v>
      </c>
      <c r="B13" s="4">
        <v>6588</v>
      </c>
      <c r="C13" s="4">
        <v>26252</v>
      </c>
      <c r="D13" s="4">
        <v>32840</v>
      </c>
    </row>
    <row r="14" spans="1:4" x14ac:dyDescent="0.25">
      <c r="A14">
        <v>2002</v>
      </c>
      <c r="B14" s="4">
        <v>6901</v>
      </c>
      <c r="C14" s="4">
        <v>27268</v>
      </c>
      <c r="D14" s="4">
        <v>34169</v>
      </c>
    </row>
    <row r="15" spans="1:4" x14ac:dyDescent="0.25">
      <c r="A15">
        <v>2003</v>
      </c>
      <c r="B15" s="4">
        <v>6677</v>
      </c>
      <c r="C15" s="4">
        <v>27629</v>
      </c>
      <c r="D15" s="4">
        <v>34306</v>
      </c>
    </row>
    <row r="16" spans="1:4" x14ac:dyDescent="0.25">
      <c r="A16">
        <v>2004</v>
      </c>
      <c r="B16" s="4">
        <v>7178</v>
      </c>
      <c r="C16" s="4">
        <v>29660</v>
      </c>
      <c r="D16" s="4">
        <v>36838</v>
      </c>
    </row>
    <row r="17" spans="1:4" x14ac:dyDescent="0.25">
      <c r="A17">
        <v>2005</v>
      </c>
      <c r="B17" s="4">
        <v>7440</v>
      </c>
      <c r="C17" s="4">
        <v>31183</v>
      </c>
      <c r="D17" s="4">
        <v>38623</v>
      </c>
    </row>
    <row r="18" spans="1:4" x14ac:dyDescent="0.25">
      <c r="A18">
        <v>2006</v>
      </c>
      <c r="B18" s="4">
        <v>7804</v>
      </c>
      <c r="C18" s="4">
        <v>33775</v>
      </c>
      <c r="D18" s="4">
        <v>41579</v>
      </c>
    </row>
    <row r="19" spans="1:4" x14ac:dyDescent="0.25">
      <c r="A19">
        <v>2007</v>
      </c>
      <c r="B19" s="4">
        <v>8336</v>
      </c>
      <c r="C19" s="4">
        <v>35509</v>
      </c>
      <c r="D19" s="4">
        <v>43845</v>
      </c>
    </row>
    <row r="20" spans="1:4" x14ac:dyDescent="0.25">
      <c r="A20">
        <v>2008</v>
      </c>
      <c r="B20" s="4">
        <v>8482</v>
      </c>
      <c r="C20" s="4">
        <v>38746</v>
      </c>
      <c r="D20" s="4">
        <v>47228</v>
      </c>
    </row>
    <row r="21" spans="1:4" x14ac:dyDescent="0.25">
      <c r="A21">
        <v>2009</v>
      </c>
      <c r="B21" s="4">
        <v>8877</v>
      </c>
      <c r="C21" s="4">
        <v>41771</v>
      </c>
      <c r="D21" s="4">
        <v>50648</v>
      </c>
    </row>
    <row r="22" spans="1:4" x14ac:dyDescent="0.25">
      <c r="A22">
        <v>2010</v>
      </c>
      <c r="B22" s="4">
        <v>9929</v>
      </c>
      <c r="C22" s="4">
        <v>43530</v>
      </c>
      <c r="D22" s="4">
        <v>53459</v>
      </c>
    </row>
    <row r="23" spans="1:4" x14ac:dyDescent="0.25">
      <c r="A23">
        <v>2011</v>
      </c>
      <c r="B23" s="4">
        <v>10527</v>
      </c>
      <c r="C23" s="4">
        <v>44845</v>
      </c>
      <c r="D23" s="4">
        <v>55372</v>
      </c>
    </row>
    <row r="24" spans="1:4" x14ac:dyDescent="0.25">
      <c r="A24">
        <v>2012</v>
      </c>
      <c r="B24" s="4">
        <v>10638</v>
      </c>
      <c r="C24" s="4">
        <v>43894</v>
      </c>
      <c r="D24" s="4">
        <v>54532</v>
      </c>
    </row>
    <row r="25" spans="1:4" x14ac:dyDescent="0.25">
      <c r="A25">
        <v>2013</v>
      </c>
      <c r="B25" s="4">
        <v>11654</v>
      </c>
      <c r="C25" s="4">
        <v>43556</v>
      </c>
      <c r="D25" s="4">
        <v>55210</v>
      </c>
    </row>
    <row r="26" spans="1:4" x14ac:dyDescent="0.25">
      <c r="A26">
        <v>2014</v>
      </c>
      <c r="B26" s="4">
        <v>13099</v>
      </c>
      <c r="C26" s="4">
        <v>43335</v>
      </c>
      <c r="D26" s="4">
        <v>56434</v>
      </c>
    </row>
    <row r="27" spans="1:4" x14ac:dyDescent="0.25">
      <c r="A27">
        <v>2015</v>
      </c>
      <c r="B27" s="4">
        <v>15173</v>
      </c>
      <c r="C27" s="4">
        <v>42752</v>
      </c>
      <c r="D27" s="4">
        <v>57925</v>
      </c>
    </row>
    <row r="28" spans="1:4" x14ac:dyDescent="0.25">
      <c r="A28">
        <v>2016</v>
      </c>
      <c r="B28" s="4">
        <v>18233</v>
      </c>
      <c r="C28" s="4">
        <v>41606</v>
      </c>
      <c r="D28" s="4">
        <v>59839</v>
      </c>
    </row>
    <row r="29" spans="1:4" x14ac:dyDescent="0.25">
      <c r="D29" s="4"/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7" sqref="G17"/>
    </sheetView>
  </sheetViews>
  <sheetFormatPr defaultRowHeight="15" x14ac:dyDescent="0.25"/>
  <sheetData>
    <row r="1" spans="1:7" x14ac:dyDescent="0.25">
      <c r="A1" s="114" t="s">
        <v>98</v>
      </c>
      <c r="B1" s="114"/>
      <c r="C1" s="114"/>
      <c r="D1" s="114"/>
      <c r="E1" s="114"/>
      <c r="F1" s="114"/>
    </row>
    <row r="2" spans="1:7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</row>
    <row r="3" spans="1:7" x14ac:dyDescent="0.25">
      <c r="A3" s="5">
        <v>0.44</v>
      </c>
      <c r="B3" s="5">
        <v>0.24</v>
      </c>
      <c r="C3" s="5">
        <v>0.14000000000000001</v>
      </c>
      <c r="D3" s="5">
        <v>0.13</v>
      </c>
      <c r="E3" s="5">
        <v>0.03</v>
      </c>
      <c r="F3" s="5">
        <v>0.01</v>
      </c>
      <c r="G3" s="5"/>
    </row>
    <row r="4" spans="1:7" x14ac:dyDescent="0.25">
      <c r="B4" s="4"/>
      <c r="C4" s="4"/>
      <c r="D4" s="4"/>
    </row>
    <row r="5" spans="1:7" x14ac:dyDescent="0.25">
      <c r="B5" s="4"/>
      <c r="C5" s="4"/>
      <c r="D5" s="4"/>
    </row>
    <row r="6" spans="1:7" x14ac:dyDescent="0.25">
      <c r="B6" s="4"/>
      <c r="C6" s="4"/>
      <c r="D6" s="4"/>
    </row>
    <row r="7" spans="1:7" x14ac:dyDescent="0.25">
      <c r="B7" s="4"/>
      <c r="C7" s="4"/>
      <c r="D7" s="4"/>
    </row>
    <row r="8" spans="1:7" x14ac:dyDescent="0.25">
      <c r="B8" s="4"/>
      <c r="C8" s="4"/>
      <c r="D8" s="4"/>
    </row>
    <row r="9" spans="1:7" x14ac:dyDescent="0.25">
      <c r="B9" s="4"/>
      <c r="C9" s="4"/>
      <c r="D9" s="4"/>
    </row>
    <row r="10" spans="1:7" x14ac:dyDescent="0.25">
      <c r="B10" s="4"/>
      <c r="C10" s="4"/>
      <c r="D10" s="4"/>
    </row>
    <row r="11" spans="1:7" x14ac:dyDescent="0.25">
      <c r="B11" s="4"/>
      <c r="C11" s="4"/>
      <c r="D11" s="4"/>
    </row>
    <row r="12" spans="1:7" x14ac:dyDescent="0.25">
      <c r="B12" s="4"/>
      <c r="C12" s="4"/>
      <c r="D12" s="4"/>
    </row>
    <row r="13" spans="1:7" x14ac:dyDescent="0.25">
      <c r="B13" s="4"/>
      <c r="C13" s="4"/>
      <c r="D13" s="4"/>
    </row>
    <row r="14" spans="1:7" x14ac:dyDescent="0.25">
      <c r="B14" s="4"/>
      <c r="C14" s="4"/>
      <c r="D14" s="4"/>
    </row>
    <row r="15" spans="1:7" x14ac:dyDescent="0.25">
      <c r="B15" s="4"/>
      <c r="C15" s="4"/>
      <c r="D15" s="4"/>
    </row>
    <row r="16" spans="1:7" x14ac:dyDescent="0.25">
      <c r="B16" s="4"/>
      <c r="C16" s="4"/>
      <c r="D16" s="4"/>
    </row>
    <row r="17" spans="2:4" x14ac:dyDescent="0.25">
      <c r="B17" s="4"/>
      <c r="C17" s="4"/>
      <c r="D17" s="4"/>
    </row>
    <row r="18" spans="2:4" x14ac:dyDescent="0.25">
      <c r="B18" s="4"/>
      <c r="C18" s="4"/>
      <c r="D18" s="4"/>
    </row>
    <row r="19" spans="2:4" x14ac:dyDescent="0.25">
      <c r="B19" s="4"/>
      <c r="C19" s="4"/>
      <c r="D19" s="4"/>
    </row>
    <row r="20" spans="2:4" x14ac:dyDescent="0.25">
      <c r="B20" s="4"/>
      <c r="C20" s="4"/>
      <c r="D20" s="4"/>
    </row>
    <row r="21" spans="2:4" x14ac:dyDescent="0.25">
      <c r="B21" s="4"/>
      <c r="C21" s="4"/>
      <c r="D21" s="4"/>
    </row>
    <row r="22" spans="2:4" x14ac:dyDescent="0.25">
      <c r="B22" s="4"/>
      <c r="C22" s="4"/>
      <c r="D22" s="4"/>
    </row>
    <row r="23" spans="2:4" x14ac:dyDescent="0.25">
      <c r="B23" s="4"/>
      <c r="C23" s="4"/>
      <c r="D23" s="4"/>
    </row>
    <row r="24" spans="2:4" x14ac:dyDescent="0.25">
      <c r="B24" s="4"/>
      <c r="C24" s="4"/>
      <c r="D24" s="4"/>
    </row>
    <row r="25" spans="2:4" x14ac:dyDescent="0.25">
      <c r="B25" s="4"/>
      <c r="C25" s="4"/>
      <c r="D25" s="4"/>
    </row>
    <row r="26" spans="2:4" x14ac:dyDescent="0.25">
      <c r="B26" s="4"/>
      <c r="C26" s="4"/>
      <c r="D26" s="4"/>
    </row>
    <row r="27" spans="2:4" x14ac:dyDescent="0.25">
      <c r="B27" s="4"/>
      <c r="C27" s="4"/>
      <c r="D27" s="4"/>
    </row>
    <row r="28" spans="2:4" x14ac:dyDescent="0.25">
      <c r="B28" s="4"/>
      <c r="C28" s="4"/>
      <c r="D28" s="4"/>
    </row>
  </sheetData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" workbookViewId="0">
      <selection activeCell="I36" sqref="I35:I36"/>
    </sheetView>
  </sheetViews>
  <sheetFormatPr defaultRowHeight="15" x14ac:dyDescent="0.25"/>
  <cols>
    <col min="2" max="2" width="10.5703125" customWidth="1"/>
    <col min="4" max="4" width="11.85546875" customWidth="1"/>
    <col min="5" max="5" width="11" customWidth="1"/>
  </cols>
  <sheetData>
    <row r="1" spans="1:7" x14ac:dyDescent="0.25">
      <c r="A1" s="109" t="s">
        <v>35</v>
      </c>
      <c r="B1" s="109"/>
      <c r="C1" s="109"/>
      <c r="D1" s="109"/>
      <c r="E1" s="109"/>
      <c r="F1" s="20"/>
      <c r="G1" s="20"/>
    </row>
    <row r="2" spans="1:7" ht="30" x14ac:dyDescent="0.25">
      <c r="A2" s="20" t="s">
        <v>70</v>
      </c>
      <c r="B2" s="20" t="s">
        <v>31</v>
      </c>
      <c r="C2" s="20" t="s">
        <v>30</v>
      </c>
      <c r="D2" s="20" t="s">
        <v>33</v>
      </c>
      <c r="E2" s="20" t="s">
        <v>32</v>
      </c>
      <c r="F2" s="20"/>
      <c r="G2" s="20"/>
    </row>
    <row r="3" spans="1:7" x14ac:dyDescent="0.25">
      <c r="A3">
        <v>1991</v>
      </c>
      <c r="B3">
        <v>6</v>
      </c>
      <c r="C3">
        <v>7</v>
      </c>
      <c r="D3">
        <v>15</v>
      </c>
      <c r="E3">
        <v>13</v>
      </c>
      <c r="F3" s="20"/>
      <c r="G3" s="20"/>
    </row>
    <row r="4" spans="1:7" x14ac:dyDescent="0.25">
      <c r="A4">
        <v>1992</v>
      </c>
      <c r="B4">
        <v>5</v>
      </c>
      <c r="C4">
        <v>7</v>
      </c>
      <c r="D4">
        <v>11</v>
      </c>
      <c r="E4">
        <v>13</v>
      </c>
    </row>
    <row r="5" spans="1:7" x14ac:dyDescent="0.25">
      <c r="A5">
        <v>1993</v>
      </c>
      <c r="B5">
        <v>5</v>
      </c>
      <c r="C5">
        <v>7</v>
      </c>
      <c r="D5">
        <v>13</v>
      </c>
      <c r="E5">
        <v>14</v>
      </c>
    </row>
    <row r="6" spans="1:7" x14ac:dyDescent="0.25">
      <c r="A6">
        <v>1994</v>
      </c>
      <c r="B6">
        <v>5</v>
      </c>
      <c r="C6">
        <v>7</v>
      </c>
      <c r="D6">
        <v>11</v>
      </c>
      <c r="E6">
        <v>14</v>
      </c>
    </row>
    <row r="7" spans="1:7" x14ac:dyDescent="0.25">
      <c r="A7">
        <v>1995</v>
      </c>
      <c r="B7">
        <v>5</v>
      </c>
      <c r="C7">
        <v>8</v>
      </c>
      <c r="D7">
        <v>11</v>
      </c>
      <c r="E7">
        <v>15</v>
      </c>
    </row>
    <row r="8" spans="1:7" x14ac:dyDescent="0.25">
      <c r="A8">
        <v>1996</v>
      </c>
      <c r="B8">
        <v>5</v>
      </c>
      <c r="C8">
        <v>9</v>
      </c>
      <c r="D8">
        <v>11</v>
      </c>
      <c r="E8">
        <v>17</v>
      </c>
    </row>
    <row r="9" spans="1:7" x14ac:dyDescent="0.25">
      <c r="A9">
        <v>1997</v>
      </c>
      <c r="B9">
        <v>5</v>
      </c>
      <c r="C9">
        <v>9</v>
      </c>
      <c r="D9">
        <v>11</v>
      </c>
      <c r="E9">
        <v>17</v>
      </c>
    </row>
    <row r="10" spans="1:7" x14ac:dyDescent="0.25">
      <c r="A10">
        <v>1998</v>
      </c>
      <c r="B10">
        <v>6</v>
      </c>
      <c r="C10">
        <v>10</v>
      </c>
      <c r="D10">
        <v>12</v>
      </c>
      <c r="E10">
        <v>19</v>
      </c>
    </row>
    <row r="11" spans="1:7" x14ac:dyDescent="0.25">
      <c r="A11">
        <v>1999</v>
      </c>
      <c r="B11">
        <v>6</v>
      </c>
      <c r="C11">
        <v>10</v>
      </c>
      <c r="D11">
        <v>13</v>
      </c>
      <c r="E11">
        <v>21</v>
      </c>
    </row>
    <row r="12" spans="1:7" x14ac:dyDescent="0.25">
      <c r="A12">
        <v>2000</v>
      </c>
      <c r="B12">
        <v>6</v>
      </c>
      <c r="C12">
        <v>11</v>
      </c>
      <c r="D12">
        <v>13</v>
      </c>
      <c r="E12">
        <v>21</v>
      </c>
    </row>
    <row r="13" spans="1:7" x14ac:dyDescent="0.25">
      <c r="A13">
        <v>2001</v>
      </c>
      <c r="B13">
        <v>7</v>
      </c>
      <c r="C13">
        <v>11</v>
      </c>
      <c r="D13">
        <v>14</v>
      </c>
      <c r="E13">
        <v>22</v>
      </c>
    </row>
    <row r="14" spans="1:7" x14ac:dyDescent="0.25">
      <c r="A14">
        <v>2002</v>
      </c>
      <c r="B14">
        <v>7</v>
      </c>
      <c r="C14">
        <v>13</v>
      </c>
      <c r="D14">
        <v>14</v>
      </c>
      <c r="E14">
        <v>22</v>
      </c>
    </row>
    <row r="15" spans="1:7" x14ac:dyDescent="0.25">
      <c r="A15">
        <v>2003</v>
      </c>
      <c r="B15">
        <v>9</v>
      </c>
      <c r="C15">
        <v>13</v>
      </c>
      <c r="D15">
        <v>16</v>
      </c>
      <c r="E15">
        <v>23</v>
      </c>
    </row>
    <row r="16" spans="1:7" x14ac:dyDescent="0.25">
      <c r="A16">
        <v>2004</v>
      </c>
      <c r="B16">
        <v>9</v>
      </c>
      <c r="C16">
        <v>13</v>
      </c>
      <c r="D16">
        <v>14</v>
      </c>
      <c r="E16">
        <v>22</v>
      </c>
    </row>
    <row r="17" spans="1:5" x14ac:dyDescent="0.25">
      <c r="A17">
        <v>2005</v>
      </c>
      <c r="B17">
        <v>9</v>
      </c>
      <c r="C17">
        <v>14</v>
      </c>
      <c r="D17">
        <v>16</v>
      </c>
      <c r="E17">
        <v>23</v>
      </c>
    </row>
    <row r="18" spans="1:5" x14ac:dyDescent="0.25">
      <c r="A18">
        <v>2006</v>
      </c>
      <c r="B18">
        <v>10</v>
      </c>
      <c r="C18">
        <v>15</v>
      </c>
      <c r="D18">
        <v>18</v>
      </c>
      <c r="E18">
        <v>24</v>
      </c>
    </row>
    <row r="19" spans="1:5" x14ac:dyDescent="0.25">
      <c r="A19">
        <v>2007</v>
      </c>
      <c r="B19">
        <v>11</v>
      </c>
      <c r="C19">
        <v>15</v>
      </c>
      <c r="D19">
        <v>18</v>
      </c>
      <c r="E19">
        <v>25</v>
      </c>
    </row>
    <row r="20" spans="1:5" x14ac:dyDescent="0.25">
      <c r="A20">
        <v>2008</v>
      </c>
      <c r="B20">
        <v>11</v>
      </c>
      <c r="C20">
        <v>16</v>
      </c>
      <c r="D20">
        <v>18</v>
      </c>
      <c r="E20">
        <v>25</v>
      </c>
    </row>
    <row r="21" spans="1:5" x14ac:dyDescent="0.25">
      <c r="A21">
        <v>2009</v>
      </c>
      <c r="B21">
        <v>11</v>
      </c>
      <c r="C21">
        <v>16</v>
      </c>
      <c r="D21">
        <v>18</v>
      </c>
      <c r="E21">
        <v>25</v>
      </c>
    </row>
    <row r="22" spans="1:5" x14ac:dyDescent="0.25">
      <c r="A22">
        <v>2010</v>
      </c>
      <c r="B22">
        <v>12</v>
      </c>
      <c r="C22">
        <v>17</v>
      </c>
      <c r="D22">
        <v>19</v>
      </c>
      <c r="E22">
        <v>26</v>
      </c>
    </row>
    <row r="23" spans="1:5" x14ac:dyDescent="0.25">
      <c r="A23">
        <v>2011</v>
      </c>
      <c r="B23">
        <v>13</v>
      </c>
      <c r="C23">
        <v>17</v>
      </c>
      <c r="D23">
        <v>20</v>
      </c>
      <c r="E23">
        <v>25</v>
      </c>
    </row>
    <row r="24" spans="1:5" x14ac:dyDescent="0.25">
      <c r="A24">
        <v>2012</v>
      </c>
      <c r="B24">
        <v>15</v>
      </c>
      <c r="C24">
        <v>18</v>
      </c>
      <c r="D24">
        <v>22</v>
      </c>
      <c r="E24">
        <v>26</v>
      </c>
    </row>
    <row r="25" spans="1:5" x14ac:dyDescent="0.25">
      <c r="A25">
        <v>2013</v>
      </c>
      <c r="B25">
        <v>17</v>
      </c>
      <c r="C25">
        <v>19</v>
      </c>
      <c r="D25">
        <v>25</v>
      </c>
      <c r="E25">
        <v>26</v>
      </c>
    </row>
    <row r="26" spans="1:5" x14ac:dyDescent="0.25">
      <c r="A26">
        <v>2014</v>
      </c>
      <c r="B26">
        <v>20</v>
      </c>
      <c r="C26">
        <v>20</v>
      </c>
      <c r="D26">
        <v>27</v>
      </c>
      <c r="E26">
        <v>27</v>
      </c>
    </row>
    <row r="27" spans="1:5" x14ac:dyDescent="0.25">
      <c r="A27">
        <v>2015</v>
      </c>
      <c r="B27">
        <v>22</v>
      </c>
      <c r="C27">
        <v>21</v>
      </c>
      <c r="D27">
        <v>29</v>
      </c>
      <c r="E27">
        <v>27</v>
      </c>
    </row>
    <row r="28" spans="1:5" x14ac:dyDescent="0.25">
      <c r="A28">
        <v>2016</v>
      </c>
      <c r="B28">
        <v>22</v>
      </c>
      <c r="C28">
        <v>20</v>
      </c>
      <c r="D28">
        <v>28</v>
      </c>
      <c r="E28">
        <v>25</v>
      </c>
    </row>
  </sheetData>
  <mergeCells count="1"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20" sqref="H20"/>
    </sheetView>
  </sheetViews>
  <sheetFormatPr defaultRowHeight="15" x14ac:dyDescent="0.25"/>
  <cols>
    <col min="1" max="1" width="10.85546875" customWidth="1"/>
  </cols>
  <sheetData>
    <row r="1" spans="1:7" x14ac:dyDescent="0.25">
      <c r="A1" s="114" t="s">
        <v>99</v>
      </c>
      <c r="B1" s="114"/>
      <c r="C1" s="114"/>
      <c r="D1" s="114"/>
      <c r="E1" s="114"/>
      <c r="F1" s="114"/>
      <c r="G1" s="114"/>
    </row>
    <row r="2" spans="1:7" x14ac:dyDescent="0.25"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</row>
    <row r="3" spans="1:7" x14ac:dyDescent="0.25">
      <c r="A3" t="s">
        <v>30</v>
      </c>
      <c r="B3">
        <v>29</v>
      </c>
      <c r="C3">
        <v>23</v>
      </c>
      <c r="D3">
        <v>15</v>
      </c>
      <c r="E3">
        <v>9</v>
      </c>
      <c r="F3">
        <v>3</v>
      </c>
      <c r="G3">
        <v>2</v>
      </c>
    </row>
    <row r="4" spans="1:7" x14ac:dyDescent="0.25">
      <c r="A4" t="s">
        <v>31</v>
      </c>
      <c r="B4">
        <v>25</v>
      </c>
      <c r="C4">
        <v>23</v>
      </c>
      <c r="D4">
        <v>20</v>
      </c>
      <c r="E4">
        <v>13</v>
      </c>
      <c r="F4">
        <v>9</v>
      </c>
      <c r="G4">
        <v>4</v>
      </c>
    </row>
    <row r="5" spans="1:7" x14ac:dyDescent="0.25">
      <c r="A5" t="s">
        <v>32</v>
      </c>
      <c r="B5">
        <v>32</v>
      </c>
      <c r="C5">
        <v>29</v>
      </c>
      <c r="D5">
        <v>26</v>
      </c>
      <c r="E5">
        <v>19</v>
      </c>
      <c r="F5">
        <v>13</v>
      </c>
      <c r="G5">
        <v>6</v>
      </c>
    </row>
    <row r="6" spans="1:7" x14ac:dyDescent="0.25">
      <c r="A6" t="s">
        <v>33</v>
      </c>
      <c r="B6">
        <v>32</v>
      </c>
      <c r="C6">
        <v>27</v>
      </c>
      <c r="D6">
        <v>19</v>
      </c>
      <c r="E6">
        <v>13</v>
      </c>
      <c r="F6">
        <v>4</v>
      </c>
      <c r="G6">
        <v>2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I27" sqref="I27"/>
    </sheetView>
  </sheetViews>
  <sheetFormatPr defaultRowHeight="15" x14ac:dyDescent="0.25"/>
  <sheetData>
    <row r="1" spans="1:4" x14ac:dyDescent="0.25">
      <c r="A1" s="115" t="s">
        <v>40</v>
      </c>
      <c r="B1" s="115"/>
      <c r="C1" s="115"/>
      <c r="D1" s="115"/>
    </row>
    <row r="2" spans="1:4" x14ac:dyDescent="0.25">
      <c r="A2" s="89"/>
      <c r="B2" s="62" t="s">
        <v>21</v>
      </c>
      <c r="C2" s="62" t="s">
        <v>20</v>
      </c>
      <c r="D2" s="62" t="s">
        <v>29</v>
      </c>
    </row>
    <row r="3" spans="1:4" x14ac:dyDescent="0.25">
      <c r="A3" s="62">
        <v>1991</v>
      </c>
      <c r="B3" s="62">
        <v>57</v>
      </c>
      <c r="C3" s="62">
        <v>491</v>
      </c>
      <c r="D3" s="62">
        <v>548</v>
      </c>
    </row>
    <row r="4" spans="1:4" x14ac:dyDescent="0.25">
      <c r="A4" s="62">
        <v>1992</v>
      </c>
      <c r="B4" s="62">
        <v>241</v>
      </c>
      <c r="C4" s="85">
        <v>1288</v>
      </c>
      <c r="D4" s="85">
        <v>1529</v>
      </c>
    </row>
    <row r="5" spans="1:4" x14ac:dyDescent="0.25">
      <c r="A5" s="62">
        <v>1993</v>
      </c>
      <c r="B5" s="62">
        <v>309</v>
      </c>
      <c r="C5" s="85">
        <v>1713</v>
      </c>
      <c r="D5" s="85">
        <v>2022</v>
      </c>
    </row>
    <row r="6" spans="1:4" x14ac:dyDescent="0.25">
      <c r="A6" s="62">
        <v>1994</v>
      </c>
      <c r="B6" s="62">
        <v>296</v>
      </c>
      <c r="C6" s="85">
        <v>1670</v>
      </c>
      <c r="D6" s="85">
        <v>1966</v>
      </c>
    </row>
    <row r="7" spans="1:4" x14ac:dyDescent="0.25">
      <c r="A7" s="62">
        <v>1995</v>
      </c>
      <c r="B7" s="62">
        <v>366</v>
      </c>
      <c r="C7" s="85">
        <v>1565</v>
      </c>
      <c r="D7" s="85">
        <v>1931</v>
      </c>
    </row>
    <row r="8" spans="1:4" x14ac:dyDescent="0.25">
      <c r="A8" s="62">
        <v>1996</v>
      </c>
      <c r="B8" s="62">
        <v>413</v>
      </c>
      <c r="C8" s="85">
        <v>1401</v>
      </c>
      <c r="D8" s="85">
        <v>1814</v>
      </c>
    </row>
    <row r="9" spans="1:4" x14ac:dyDescent="0.25">
      <c r="A9" s="62">
        <v>1997</v>
      </c>
      <c r="B9" s="62">
        <v>382</v>
      </c>
      <c r="C9" s="85">
        <v>1209</v>
      </c>
      <c r="D9" s="85">
        <v>1591</v>
      </c>
    </row>
    <row r="10" spans="1:4" x14ac:dyDescent="0.25">
      <c r="A10" s="62">
        <v>1998</v>
      </c>
      <c r="B10" s="62">
        <v>289</v>
      </c>
      <c r="C10" s="85">
        <v>1114</v>
      </c>
      <c r="D10" s="85">
        <v>1403</v>
      </c>
    </row>
    <row r="11" spans="1:4" x14ac:dyDescent="0.25">
      <c r="A11" s="62">
        <v>1999</v>
      </c>
      <c r="B11" s="62">
        <v>297</v>
      </c>
      <c r="C11" s="85">
        <v>1037</v>
      </c>
      <c r="D11" s="85">
        <v>1334</v>
      </c>
    </row>
    <row r="12" spans="1:4" x14ac:dyDescent="0.25">
      <c r="A12" s="62">
        <v>2000</v>
      </c>
      <c r="B12" s="62">
        <v>232</v>
      </c>
      <c r="C12" s="62">
        <v>979</v>
      </c>
      <c r="D12" s="85">
        <v>1211</v>
      </c>
    </row>
    <row r="13" spans="1:4" x14ac:dyDescent="0.25">
      <c r="A13" s="62">
        <v>2001</v>
      </c>
      <c r="B13" s="62">
        <v>282</v>
      </c>
      <c r="C13" s="62">
        <v>876</v>
      </c>
      <c r="D13" s="85">
        <v>1158</v>
      </c>
    </row>
    <row r="14" spans="1:4" x14ac:dyDescent="0.25">
      <c r="A14" s="62">
        <v>2002</v>
      </c>
      <c r="B14" s="62">
        <v>242</v>
      </c>
      <c r="C14" s="62">
        <v>916</v>
      </c>
      <c r="D14" s="85">
        <v>1158</v>
      </c>
    </row>
    <row r="15" spans="1:4" x14ac:dyDescent="0.25">
      <c r="A15" s="62">
        <v>2003</v>
      </c>
      <c r="B15" s="62">
        <v>216</v>
      </c>
      <c r="C15" s="62">
        <v>904</v>
      </c>
      <c r="D15" s="85">
        <v>1120</v>
      </c>
    </row>
    <row r="16" spans="1:4" x14ac:dyDescent="0.25">
      <c r="A16" s="62">
        <v>2004</v>
      </c>
      <c r="B16" s="62">
        <v>221</v>
      </c>
      <c r="C16" s="62">
        <v>940</v>
      </c>
      <c r="D16" s="85">
        <v>1161</v>
      </c>
    </row>
    <row r="17" spans="1:4" x14ac:dyDescent="0.25">
      <c r="A17" s="62">
        <v>2005</v>
      </c>
      <c r="B17" s="62">
        <v>227</v>
      </c>
      <c r="C17" s="85">
        <v>1033</v>
      </c>
      <c r="D17" s="85">
        <v>1260</v>
      </c>
    </row>
    <row r="18" spans="1:4" x14ac:dyDescent="0.25">
      <c r="A18" s="62">
        <v>2006</v>
      </c>
      <c r="B18" s="62">
        <v>255</v>
      </c>
      <c r="C18" s="62">
        <v>916</v>
      </c>
      <c r="D18" s="85">
        <v>1171</v>
      </c>
    </row>
    <row r="19" spans="1:4" x14ac:dyDescent="0.25">
      <c r="A19" s="62">
        <v>2007</v>
      </c>
      <c r="B19" s="62">
        <v>266</v>
      </c>
      <c r="C19" s="85">
        <v>1036</v>
      </c>
      <c r="D19" s="85">
        <v>1302</v>
      </c>
    </row>
    <row r="20" spans="1:4" x14ac:dyDescent="0.25">
      <c r="A20" s="62">
        <v>2008</v>
      </c>
      <c r="B20" s="62">
        <v>308</v>
      </c>
      <c r="C20" s="85">
        <v>1269</v>
      </c>
      <c r="D20" s="85">
        <v>1577</v>
      </c>
    </row>
    <row r="21" spans="1:4" x14ac:dyDescent="0.25">
      <c r="A21" s="62">
        <v>2009</v>
      </c>
      <c r="B21" s="62">
        <v>352</v>
      </c>
      <c r="C21" s="85">
        <v>1622</v>
      </c>
      <c r="D21" s="85">
        <v>1974</v>
      </c>
    </row>
    <row r="22" spans="1:4" x14ac:dyDescent="0.25">
      <c r="A22" s="62">
        <v>2010</v>
      </c>
      <c r="B22" s="62">
        <v>414</v>
      </c>
      <c r="C22" s="85">
        <v>1993</v>
      </c>
      <c r="D22" s="85">
        <v>2407</v>
      </c>
    </row>
    <row r="23" spans="1:4" x14ac:dyDescent="0.25">
      <c r="A23" s="62">
        <v>2011</v>
      </c>
      <c r="B23" s="62">
        <v>493</v>
      </c>
      <c r="C23" s="85">
        <v>2243</v>
      </c>
      <c r="D23" s="85">
        <v>2736</v>
      </c>
    </row>
    <row r="24" spans="1:4" x14ac:dyDescent="0.25">
      <c r="A24" s="62">
        <v>2012</v>
      </c>
      <c r="B24" s="62">
        <v>571</v>
      </c>
      <c r="C24" s="85">
        <v>2371</v>
      </c>
      <c r="D24" s="85">
        <v>2942</v>
      </c>
    </row>
    <row r="25" spans="1:4" x14ac:dyDescent="0.25">
      <c r="A25" s="62">
        <v>2013</v>
      </c>
      <c r="B25" s="62">
        <v>735</v>
      </c>
      <c r="C25" s="85">
        <v>2535</v>
      </c>
      <c r="D25" s="85">
        <v>3270</v>
      </c>
    </row>
    <row r="26" spans="1:4" x14ac:dyDescent="0.25">
      <c r="A26" s="62">
        <v>2014</v>
      </c>
      <c r="B26" s="62">
        <v>899</v>
      </c>
      <c r="C26" s="85">
        <v>2695</v>
      </c>
      <c r="D26" s="85">
        <v>3594</v>
      </c>
    </row>
    <row r="27" spans="1:4" x14ac:dyDescent="0.25">
      <c r="A27" s="62">
        <v>2015</v>
      </c>
      <c r="B27" s="85">
        <v>1044</v>
      </c>
      <c r="C27" s="85">
        <v>2705</v>
      </c>
      <c r="D27" s="85">
        <v>3749</v>
      </c>
    </row>
    <row r="28" spans="1:4" x14ac:dyDescent="0.25">
      <c r="A28" s="62">
        <v>2016</v>
      </c>
      <c r="B28" s="85">
        <v>1265</v>
      </c>
      <c r="C28" s="85">
        <v>3041</v>
      </c>
      <c r="D28" s="85">
        <v>4306</v>
      </c>
    </row>
    <row r="29" spans="1:4" x14ac:dyDescent="0.25">
      <c r="D29" s="5"/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H10" sqref="H10"/>
    </sheetView>
  </sheetViews>
  <sheetFormatPr defaultRowHeight="15" x14ac:dyDescent="0.25"/>
  <sheetData>
    <row r="1" spans="1:6" x14ac:dyDescent="0.25">
      <c r="A1" s="115" t="s">
        <v>104</v>
      </c>
      <c r="B1" s="115"/>
      <c r="C1" s="115"/>
      <c r="D1" s="115"/>
      <c r="E1" s="115"/>
      <c r="F1" s="115"/>
    </row>
    <row r="2" spans="1:6" x14ac:dyDescent="0.25">
      <c r="A2" s="62" t="s">
        <v>12</v>
      </c>
      <c r="B2" s="62" t="s">
        <v>13</v>
      </c>
      <c r="C2" s="62" t="s">
        <v>14</v>
      </c>
      <c r="D2" s="62" t="s">
        <v>15</v>
      </c>
      <c r="E2" s="62" t="s">
        <v>16</v>
      </c>
      <c r="F2" s="62" t="s">
        <v>17</v>
      </c>
    </row>
    <row r="3" spans="1:6" x14ac:dyDescent="0.25">
      <c r="A3" s="90">
        <v>0.36</v>
      </c>
      <c r="B3" s="90">
        <v>0.22</v>
      </c>
      <c r="C3" s="90">
        <v>0.15</v>
      </c>
      <c r="D3" s="90">
        <v>0.19</v>
      </c>
      <c r="E3" s="90">
        <v>0.06</v>
      </c>
      <c r="F3" s="90">
        <v>0.02</v>
      </c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H24" sqref="H24"/>
    </sheetView>
  </sheetViews>
  <sheetFormatPr defaultRowHeight="15" x14ac:dyDescent="0.25"/>
  <cols>
    <col min="1" max="5" width="11.7109375" customWidth="1"/>
  </cols>
  <sheetData>
    <row r="1" spans="1:5" x14ac:dyDescent="0.25">
      <c r="A1" s="115" t="s">
        <v>41</v>
      </c>
      <c r="B1" s="115"/>
      <c r="C1" s="115"/>
      <c r="D1" s="115"/>
      <c r="E1" s="115"/>
    </row>
    <row r="2" spans="1:5" x14ac:dyDescent="0.25">
      <c r="A2" s="89"/>
      <c r="B2" s="62" t="s">
        <v>31</v>
      </c>
      <c r="C2" s="62" t="s">
        <v>30</v>
      </c>
      <c r="D2" s="62" t="s">
        <v>33</v>
      </c>
      <c r="E2" s="62" t="s">
        <v>32</v>
      </c>
    </row>
    <row r="3" spans="1:5" x14ac:dyDescent="0.25">
      <c r="A3" s="91">
        <v>1991</v>
      </c>
      <c r="B3" s="62">
        <v>10</v>
      </c>
      <c r="C3" s="62">
        <v>9</v>
      </c>
      <c r="D3" s="62">
        <v>23</v>
      </c>
      <c r="E3" s="62">
        <v>19</v>
      </c>
    </row>
    <row r="4" spans="1:5" x14ac:dyDescent="0.25">
      <c r="A4" s="91">
        <v>1992</v>
      </c>
      <c r="B4" s="62">
        <v>5</v>
      </c>
      <c r="C4" s="62">
        <v>8</v>
      </c>
      <c r="D4" s="62">
        <v>12</v>
      </c>
      <c r="E4" s="62">
        <v>18</v>
      </c>
    </row>
    <row r="5" spans="1:5" x14ac:dyDescent="0.25">
      <c r="A5" s="91">
        <v>1993</v>
      </c>
      <c r="B5" s="62">
        <v>6</v>
      </c>
      <c r="C5" s="62">
        <v>10</v>
      </c>
      <c r="D5" s="62">
        <v>15</v>
      </c>
      <c r="E5" s="62">
        <v>22</v>
      </c>
    </row>
    <row r="6" spans="1:5" x14ac:dyDescent="0.25">
      <c r="A6" s="91">
        <v>1994</v>
      </c>
      <c r="B6" s="62">
        <v>7</v>
      </c>
      <c r="C6" s="62">
        <v>9</v>
      </c>
      <c r="D6" s="62">
        <v>15</v>
      </c>
      <c r="E6" s="62">
        <v>20</v>
      </c>
    </row>
    <row r="7" spans="1:5" x14ac:dyDescent="0.25">
      <c r="A7" s="91">
        <v>1995</v>
      </c>
      <c r="B7" s="62">
        <v>7</v>
      </c>
      <c r="C7" s="62">
        <v>9</v>
      </c>
      <c r="D7" s="62">
        <v>16</v>
      </c>
      <c r="E7" s="62">
        <v>20</v>
      </c>
    </row>
    <row r="8" spans="1:5" x14ac:dyDescent="0.25">
      <c r="A8" s="91">
        <v>1996</v>
      </c>
      <c r="B8" s="62">
        <v>7</v>
      </c>
      <c r="C8" s="62">
        <v>10</v>
      </c>
      <c r="D8" s="62">
        <v>15</v>
      </c>
      <c r="E8" s="62">
        <v>21</v>
      </c>
    </row>
    <row r="9" spans="1:5" x14ac:dyDescent="0.25">
      <c r="A9" s="91">
        <v>1997</v>
      </c>
      <c r="B9" s="62">
        <v>7</v>
      </c>
      <c r="C9" s="62">
        <v>11</v>
      </c>
      <c r="D9" s="62">
        <v>15</v>
      </c>
      <c r="E9" s="62">
        <v>24</v>
      </c>
    </row>
    <row r="10" spans="1:5" x14ac:dyDescent="0.25">
      <c r="A10" s="91">
        <v>1998</v>
      </c>
      <c r="B10" s="62">
        <v>8</v>
      </c>
      <c r="C10" s="62">
        <v>11</v>
      </c>
      <c r="D10" s="62">
        <v>16</v>
      </c>
      <c r="E10" s="62">
        <v>25</v>
      </c>
    </row>
    <row r="11" spans="1:5" x14ac:dyDescent="0.25">
      <c r="A11" s="91">
        <v>1999</v>
      </c>
      <c r="B11" s="62">
        <v>6</v>
      </c>
      <c r="C11" s="62">
        <v>12</v>
      </c>
      <c r="D11" s="62">
        <v>12</v>
      </c>
      <c r="E11" s="62">
        <v>25</v>
      </c>
    </row>
    <row r="12" spans="1:5" x14ac:dyDescent="0.25">
      <c r="A12" s="91">
        <v>2000</v>
      </c>
      <c r="B12" s="62">
        <v>10</v>
      </c>
      <c r="C12" s="62">
        <v>13</v>
      </c>
      <c r="D12" s="62">
        <v>21</v>
      </c>
      <c r="E12" s="62">
        <v>27</v>
      </c>
    </row>
    <row r="13" spans="1:5" x14ac:dyDescent="0.25">
      <c r="A13" s="91">
        <v>2001</v>
      </c>
      <c r="B13" s="62">
        <v>8</v>
      </c>
      <c r="C13" s="62">
        <v>15</v>
      </c>
      <c r="D13" s="62">
        <v>16</v>
      </c>
      <c r="E13" s="62">
        <v>30</v>
      </c>
    </row>
    <row r="14" spans="1:5" x14ac:dyDescent="0.25">
      <c r="A14" s="91">
        <v>2002</v>
      </c>
      <c r="B14" s="62">
        <v>11</v>
      </c>
      <c r="C14" s="62">
        <v>14</v>
      </c>
      <c r="D14" s="62">
        <v>20</v>
      </c>
      <c r="E14" s="62">
        <v>27</v>
      </c>
    </row>
    <row r="15" spans="1:5" x14ac:dyDescent="0.25">
      <c r="A15" s="91">
        <v>2003</v>
      </c>
      <c r="B15" s="62">
        <v>10</v>
      </c>
      <c r="C15" s="62">
        <v>14</v>
      </c>
      <c r="D15" s="62">
        <v>18</v>
      </c>
      <c r="E15" s="62">
        <v>26</v>
      </c>
    </row>
    <row r="16" spans="1:5" x14ac:dyDescent="0.25">
      <c r="A16" s="91">
        <v>2004</v>
      </c>
      <c r="B16" s="62">
        <v>10</v>
      </c>
      <c r="C16" s="62">
        <v>15</v>
      </c>
      <c r="D16" s="62">
        <v>16</v>
      </c>
      <c r="E16" s="62">
        <v>27</v>
      </c>
    </row>
    <row r="17" spans="1:5" x14ac:dyDescent="0.25">
      <c r="A17" s="91">
        <v>2005</v>
      </c>
      <c r="B17" s="62">
        <v>12</v>
      </c>
      <c r="C17" s="62">
        <v>15</v>
      </c>
      <c r="D17" s="62">
        <v>20</v>
      </c>
      <c r="E17" s="62">
        <v>26</v>
      </c>
    </row>
    <row r="18" spans="1:5" x14ac:dyDescent="0.25">
      <c r="A18" s="91">
        <v>2006</v>
      </c>
      <c r="B18" s="62">
        <v>10</v>
      </c>
      <c r="C18" s="62">
        <v>15</v>
      </c>
      <c r="D18" s="62">
        <v>17</v>
      </c>
      <c r="E18" s="62">
        <v>27</v>
      </c>
    </row>
    <row r="19" spans="1:5" x14ac:dyDescent="0.25">
      <c r="A19" s="91">
        <v>2007</v>
      </c>
      <c r="B19" s="62">
        <v>16</v>
      </c>
      <c r="C19" s="62">
        <v>17</v>
      </c>
      <c r="D19" s="62">
        <v>27</v>
      </c>
      <c r="E19" s="62">
        <v>31</v>
      </c>
    </row>
    <row r="20" spans="1:5" x14ac:dyDescent="0.25">
      <c r="A20" s="91">
        <v>2008</v>
      </c>
      <c r="B20" s="62">
        <v>12</v>
      </c>
      <c r="C20" s="62">
        <v>16</v>
      </c>
      <c r="D20" s="62">
        <v>20</v>
      </c>
      <c r="E20" s="62">
        <v>30</v>
      </c>
    </row>
    <row r="21" spans="1:5" x14ac:dyDescent="0.25">
      <c r="A21" s="91">
        <v>2009</v>
      </c>
      <c r="B21" s="62">
        <v>14</v>
      </c>
      <c r="C21" s="62">
        <v>17</v>
      </c>
      <c r="D21" s="62">
        <v>21</v>
      </c>
      <c r="E21" s="62">
        <v>30</v>
      </c>
    </row>
    <row r="22" spans="1:5" x14ac:dyDescent="0.25">
      <c r="A22" s="91">
        <v>2010</v>
      </c>
      <c r="B22" s="62">
        <v>16</v>
      </c>
      <c r="C22" s="62">
        <v>17</v>
      </c>
      <c r="D22" s="62">
        <v>26</v>
      </c>
      <c r="E22" s="62">
        <v>28</v>
      </c>
    </row>
    <row r="23" spans="1:5" x14ac:dyDescent="0.25">
      <c r="A23" s="91">
        <v>2011</v>
      </c>
      <c r="B23" s="62">
        <v>15</v>
      </c>
      <c r="C23" s="62">
        <v>18</v>
      </c>
      <c r="D23" s="62">
        <v>21</v>
      </c>
      <c r="E23" s="62">
        <v>29</v>
      </c>
    </row>
    <row r="24" spans="1:5" x14ac:dyDescent="0.25">
      <c r="A24" s="91">
        <v>2012</v>
      </c>
      <c r="B24" s="62">
        <v>17</v>
      </c>
      <c r="C24" s="62">
        <v>18</v>
      </c>
      <c r="D24" s="62">
        <v>25</v>
      </c>
      <c r="E24" s="62">
        <v>28</v>
      </c>
    </row>
    <row r="25" spans="1:5" x14ac:dyDescent="0.25">
      <c r="A25" s="91">
        <v>2013</v>
      </c>
      <c r="B25" s="62">
        <v>21</v>
      </c>
      <c r="C25" s="62">
        <v>18</v>
      </c>
      <c r="D25" s="62">
        <v>28</v>
      </c>
      <c r="E25" s="62">
        <v>27</v>
      </c>
    </row>
    <row r="26" spans="1:5" x14ac:dyDescent="0.25">
      <c r="A26" s="91">
        <v>2014</v>
      </c>
      <c r="B26" s="62">
        <v>23</v>
      </c>
      <c r="C26" s="62">
        <v>19</v>
      </c>
      <c r="D26" s="62">
        <v>30</v>
      </c>
      <c r="E26" s="62">
        <v>29</v>
      </c>
    </row>
    <row r="27" spans="1:5" x14ac:dyDescent="0.25">
      <c r="A27" s="91">
        <v>2015</v>
      </c>
      <c r="B27" s="62">
        <v>24</v>
      </c>
      <c r="C27" s="62">
        <v>21</v>
      </c>
      <c r="D27" s="62">
        <v>33</v>
      </c>
      <c r="E27" s="62">
        <v>30</v>
      </c>
    </row>
    <row r="28" spans="1:5" x14ac:dyDescent="0.25">
      <c r="A28" s="91">
        <v>2016</v>
      </c>
      <c r="B28" s="62">
        <v>24</v>
      </c>
      <c r="C28" s="62">
        <v>20</v>
      </c>
      <c r="D28" s="62">
        <v>31</v>
      </c>
      <c r="E28" s="62">
        <v>27</v>
      </c>
    </row>
    <row r="29" spans="1:5" x14ac:dyDescent="0.25">
      <c r="A29" s="83"/>
    </row>
  </sheetData>
  <mergeCells count="1">
    <mergeCell ref="A1:E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J11" sqref="J11"/>
    </sheetView>
  </sheetViews>
  <sheetFormatPr defaultRowHeight="15" x14ac:dyDescent="0.25"/>
  <sheetData>
    <row r="1" spans="1:7" x14ac:dyDescent="0.25">
      <c r="A1" s="115" t="s">
        <v>105</v>
      </c>
      <c r="B1" s="115"/>
      <c r="C1" s="115"/>
      <c r="D1" s="115"/>
      <c r="E1" s="115"/>
      <c r="F1" s="115"/>
      <c r="G1" s="115"/>
    </row>
    <row r="2" spans="1:7" x14ac:dyDescent="0.25">
      <c r="A2" s="89"/>
      <c r="B2" s="86" t="s">
        <v>12</v>
      </c>
      <c r="C2" s="86" t="s">
        <v>13</v>
      </c>
      <c r="D2" s="86" t="s">
        <v>14</v>
      </c>
      <c r="E2" s="86" t="s">
        <v>15</v>
      </c>
      <c r="F2" s="86" t="s">
        <v>16</v>
      </c>
      <c r="G2" s="86" t="s">
        <v>17</v>
      </c>
    </row>
    <row r="3" spans="1:7" x14ac:dyDescent="0.25">
      <c r="A3" s="86" t="s">
        <v>31</v>
      </c>
      <c r="B3" s="86">
        <v>32</v>
      </c>
      <c r="C3" s="86">
        <v>26</v>
      </c>
      <c r="D3" s="86">
        <v>23</v>
      </c>
      <c r="E3" s="86">
        <v>16</v>
      </c>
      <c r="F3" s="86">
        <v>9</v>
      </c>
      <c r="G3" s="86">
        <v>7</v>
      </c>
    </row>
    <row r="4" spans="1:7" x14ac:dyDescent="0.25">
      <c r="A4" s="86" t="s">
        <v>30</v>
      </c>
      <c r="B4" s="86">
        <v>34</v>
      </c>
      <c r="C4" s="86">
        <v>23</v>
      </c>
      <c r="D4" s="86">
        <v>18</v>
      </c>
      <c r="E4" s="86">
        <v>9</v>
      </c>
      <c r="F4" s="86">
        <v>4</v>
      </c>
      <c r="G4" s="86">
        <v>2</v>
      </c>
    </row>
    <row r="5" spans="1:7" x14ac:dyDescent="0.25">
      <c r="A5" s="86" t="s">
        <v>33</v>
      </c>
      <c r="B5" s="86">
        <v>40</v>
      </c>
      <c r="C5" s="86">
        <v>31</v>
      </c>
      <c r="D5" s="86">
        <v>30</v>
      </c>
      <c r="E5" s="86">
        <v>21</v>
      </c>
      <c r="F5" s="86">
        <v>13</v>
      </c>
      <c r="G5" s="86">
        <v>13</v>
      </c>
    </row>
    <row r="6" spans="1:7" x14ac:dyDescent="0.25">
      <c r="A6" s="86" t="s">
        <v>32</v>
      </c>
      <c r="B6" s="86">
        <v>40</v>
      </c>
      <c r="C6" s="86">
        <v>29</v>
      </c>
      <c r="D6" s="86">
        <v>24</v>
      </c>
      <c r="E6" s="86">
        <v>14</v>
      </c>
      <c r="F6" s="86">
        <v>7</v>
      </c>
      <c r="G6" s="86">
        <v>3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D26" sqref="D26"/>
    </sheetView>
  </sheetViews>
  <sheetFormatPr defaultRowHeight="15" x14ac:dyDescent="0.25"/>
  <cols>
    <col min="1" max="1" width="14.140625" customWidth="1"/>
    <col min="2" max="2" width="12.5703125" customWidth="1"/>
    <col min="3" max="3" width="11.42578125" customWidth="1"/>
  </cols>
  <sheetData>
    <row r="1" spans="1:3" ht="30.75" customHeight="1" x14ac:dyDescent="0.25">
      <c r="A1" s="109" t="s">
        <v>92</v>
      </c>
      <c r="B1" s="109"/>
      <c r="C1" s="20"/>
    </row>
    <row r="2" spans="1:3" x14ac:dyDescent="0.25">
      <c r="A2" t="s">
        <v>49</v>
      </c>
      <c r="B2" s="1">
        <v>0.95</v>
      </c>
    </row>
    <row r="3" spans="1:3" x14ac:dyDescent="0.25">
      <c r="A3" t="s">
        <v>137</v>
      </c>
      <c r="B3" s="1">
        <v>0.02</v>
      </c>
    </row>
    <row r="4" spans="1:3" x14ac:dyDescent="0.25">
      <c r="A4" t="s">
        <v>8</v>
      </c>
      <c r="B4" s="1">
        <v>0.02</v>
      </c>
    </row>
    <row r="5" spans="1:3" x14ac:dyDescent="0.25">
      <c r="A5" t="s">
        <v>9</v>
      </c>
      <c r="B5" s="2">
        <v>3.3999999999999998E-3</v>
      </c>
    </row>
    <row r="8" spans="1:3" x14ac:dyDescent="0.25">
      <c r="B8" s="1"/>
      <c r="C8" s="1"/>
    </row>
  </sheetData>
  <mergeCells count="1">
    <mergeCell ref="A1:B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G7" sqref="G7"/>
    </sheetView>
  </sheetViews>
  <sheetFormatPr defaultRowHeight="15" x14ac:dyDescent="0.25"/>
  <sheetData>
    <row r="1" spans="1:22" x14ac:dyDescent="0.25">
      <c r="A1" s="115" t="s">
        <v>100</v>
      </c>
      <c r="B1" s="115"/>
      <c r="C1" s="115"/>
      <c r="D1" s="115"/>
    </row>
    <row r="2" spans="1:22" x14ac:dyDescent="0.25">
      <c r="A2" s="84" t="s">
        <v>70</v>
      </c>
      <c r="B2" s="62" t="s">
        <v>21</v>
      </c>
      <c r="C2" s="84" t="s">
        <v>20</v>
      </c>
      <c r="D2" s="62" t="s">
        <v>29</v>
      </c>
    </row>
    <row r="3" spans="1:22" x14ac:dyDescent="0.25">
      <c r="A3" s="62">
        <v>1991</v>
      </c>
      <c r="B3" s="62">
        <v>35</v>
      </c>
      <c r="C3" s="62">
        <v>99</v>
      </c>
      <c r="D3" s="62">
        <v>134</v>
      </c>
    </row>
    <row r="4" spans="1:22" x14ac:dyDescent="0.25">
      <c r="A4" s="62">
        <v>1992</v>
      </c>
      <c r="B4" s="62">
        <v>123</v>
      </c>
      <c r="C4" s="62">
        <v>355</v>
      </c>
      <c r="D4" s="62">
        <v>478</v>
      </c>
    </row>
    <row r="5" spans="1:22" x14ac:dyDescent="0.25">
      <c r="A5" s="62">
        <v>1993</v>
      </c>
      <c r="B5" s="62">
        <v>205</v>
      </c>
      <c r="C5" s="62">
        <v>479</v>
      </c>
      <c r="D5" s="62">
        <v>684</v>
      </c>
    </row>
    <row r="6" spans="1:22" x14ac:dyDescent="0.25">
      <c r="A6" s="62">
        <v>1994</v>
      </c>
      <c r="B6" s="62">
        <v>236</v>
      </c>
      <c r="C6" s="62">
        <v>771</v>
      </c>
      <c r="D6" s="85">
        <v>1007</v>
      </c>
    </row>
    <row r="7" spans="1:22" x14ac:dyDescent="0.25">
      <c r="A7" s="62">
        <v>1995</v>
      </c>
      <c r="B7" s="62">
        <v>275</v>
      </c>
      <c r="C7" s="62">
        <v>844</v>
      </c>
      <c r="D7" s="85">
        <v>1119</v>
      </c>
    </row>
    <row r="8" spans="1:22" x14ac:dyDescent="0.25">
      <c r="A8" s="62">
        <v>1996</v>
      </c>
      <c r="B8" s="62">
        <v>422</v>
      </c>
      <c r="C8" s="62">
        <v>931</v>
      </c>
      <c r="D8" s="85">
        <v>1353</v>
      </c>
    </row>
    <row r="9" spans="1:22" x14ac:dyDescent="0.25">
      <c r="A9" s="62">
        <v>1997</v>
      </c>
      <c r="B9" s="62">
        <v>440</v>
      </c>
      <c r="C9" s="85">
        <v>1048</v>
      </c>
      <c r="D9" s="85">
        <v>1488</v>
      </c>
      <c r="U9">
        <v>2014</v>
      </c>
      <c r="V9">
        <v>2016</v>
      </c>
    </row>
    <row r="10" spans="1:22" x14ac:dyDescent="0.25">
      <c r="A10" s="62">
        <v>1998</v>
      </c>
      <c r="B10" s="62">
        <v>445</v>
      </c>
      <c r="C10" s="85">
        <v>1189</v>
      </c>
      <c r="D10" s="85">
        <v>1634</v>
      </c>
    </row>
    <row r="11" spans="1:22" x14ac:dyDescent="0.25">
      <c r="A11" s="62">
        <v>1999</v>
      </c>
      <c r="B11" s="62">
        <v>481</v>
      </c>
      <c r="C11" s="85">
        <v>1411</v>
      </c>
      <c r="D11" s="85">
        <v>1892</v>
      </c>
    </row>
    <row r="12" spans="1:22" x14ac:dyDescent="0.25">
      <c r="A12" s="62">
        <v>2000</v>
      </c>
      <c r="B12" s="62">
        <v>492</v>
      </c>
      <c r="C12" s="85">
        <v>1570</v>
      </c>
      <c r="D12" s="85">
        <v>2062</v>
      </c>
    </row>
    <row r="13" spans="1:22" x14ac:dyDescent="0.25">
      <c r="A13" s="62">
        <v>2001</v>
      </c>
      <c r="B13" s="62">
        <v>402</v>
      </c>
      <c r="C13" s="85">
        <v>1555</v>
      </c>
      <c r="D13" s="85">
        <v>1957</v>
      </c>
    </row>
    <row r="14" spans="1:22" x14ac:dyDescent="0.25">
      <c r="A14" s="62">
        <v>2002</v>
      </c>
      <c r="B14" s="62">
        <v>421</v>
      </c>
      <c r="C14" s="85">
        <v>1485</v>
      </c>
      <c r="D14" s="85">
        <v>1906</v>
      </c>
    </row>
    <row r="15" spans="1:22" x14ac:dyDescent="0.25">
      <c r="A15" s="62">
        <v>2003</v>
      </c>
      <c r="B15" s="62">
        <v>433</v>
      </c>
      <c r="C15" s="85">
        <v>1377</v>
      </c>
      <c r="D15" s="85">
        <v>1810</v>
      </c>
    </row>
    <row r="16" spans="1:22" x14ac:dyDescent="0.25">
      <c r="A16" s="62">
        <v>2004</v>
      </c>
      <c r="B16" s="62">
        <v>436</v>
      </c>
      <c r="C16" s="85">
        <v>1445</v>
      </c>
      <c r="D16" s="85">
        <v>1881</v>
      </c>
    </row>
    <row r="17" spans="1:4" x14ac:dyDescent="0.25">
      <c r="A17" s="62">
        <v>2005</v>
      </c>
      <c r="B17" s="62">
        <v>520</v>
      </c>
      <c r="C17" s="85">
        <v>1331</v>
      </c>
      <c r="D17" s="85">
        <v>1851</v>
      </c>
    </row>
    <row r="18" spans="1:4" x14ac:dyDescent="0.25">
      <c r="A18" s="62">
        <v>2006</v>
      </c>
      <c r="B18" s="62">
        <v>441</v>
      </c>
      <c r="C18" s="85">
        <v>1209</v>
      </c>
      <c r="D18" s="85">
        <v>1650</v>
      </c>
    </row>
    <row r="19" spans="1:4" x14ac:dyDescent="0.25">
      <c r="A19" s="62">
        <v>2007</v>
      </c>
      <c r="B19" s="62">
        <v>380</v>
      </c>
      <c r="C19" s="85">
        <v>1201</v>
      </c>
      <c r="D19" s="85">
        <v>1581</v>
      </c>
    </row>
    <row r="20" spans="1:4" x14ac:dyDescent="0.25">
      <c r="A20" s="62">
        <v>2008</v>
      </c>
      <c r="B20" s="62">
        <v>449</v>
      </c>
      <c r="C20" s="85">
        <v>1255</v>
      </c>
      <c r="D20" s="85">
        <v>1704</v>
      </c>
    </row>
    <row r="21" spans="1:4" x14ac:dyDescent="0.25">
      <c r="A21" s="62">
        <v>2009</v>
      </c>
      <c r="B21" s="62">
        <v>488</v>
      </c>
      <c r="C21" s="85">
        <v>1265</v>
      </c>
      <c r="D21" s="85">
        <v>1753</v>
      </c>
    </row>
    <row r="22" spans="1:4" x14ac:dyDescent="0.25">
      <c r="A22" s="62">
        <v>2010</v>
      </c>
      <c r="B22" s="62">
        <v>442</v>
      </c>
      <c r="C22" s="85">
        <v>1334</v>
      </c>
      <c r="D22" s="85">
        <v>1776</v>
      </c>
    </row>
    <row r="23" spans="1:4" x14ac:dyDescent="0.25">
      <c r="A23" s="62">
        <v>2011</v>
      </c>
      <c r="B23" s="62">
        <v>544</v>
      </c>
      <c r="C23" s="85">
        <v>1476</v>
      </c>
      <c r="D23" s="85">
        <v>2020</v>
      </c>
    </row>
    <row r="24" spans="1:4" x14ac:dyDescent="0.25">
      <c r="A24" s="62">
        <v>2012</v>
      </c>
      <c r="B24" s="62">
        <v>562</v>
      </c>
      <c r="C24" s="85">
        <v>1706</v>
      </c>
      <c r="D24" s="85">
        <v>2268</v>
      </c>
    </row>
    <row r="25" spans="1:4" x14ac:dyDescent="0.25">
      <c r="A25" s="62">
        <v>2013</v>
      </c>
      <c r="B25" s="62">
        <v>755</v>
      </c>
      <c r="C25" s="85">
        <v>1886</v>
      </c>
      <c r="D25" s="85">
        <v>2641</v>
      </c>
    </row>
    <row r="26" spans="1:4" x14ac:dyDescent="0.25">
      <c r="A26" s="62">
        <v>2014</v>
      </c>
      <c r="B26" s="62">
        <v>858</v>
      </c>
      <c r="C26" s="85">
        <v>1874</v>
      </c>
      <c r="D26" s="85">
        <v>2732</v>
      </c>
    </row>
    <row r="27" spans="1:4" x14ac:dyDescent="0.25">
      <c r="A27" s="62">
        <v>2015</v>
      </c>
      <c r="B27" s="62">
        <v>947</v>
      </c>
      <c r="C27" s="85">
        <v>1886</v>
      </c>
      <c r="D27" s="85">
        <v>2833</v>
      </c>
    </row>
    <row r="28" spans="1:4" x14ac:dyDescent="0.25">
      <c r="A28" s="62">
        <v>2016</v>
      </c>
      <c r="B28" s="85">
        <v>1190</v>
      </c>
      <c r="C28" s="85">
        <v>1810</v>
      </c>
      <c r="D28" s="85">
        <v>3000</v>
      </c>
    </row>
    <row r="29" spans="1:4" x14ac:dyDescent="0.25">
      <c r="B29" s="5"/>
      <c r="C29" s="5"/>
    </row>
  </sheetData>
  <mergeCells count="1">
    <mergeCell ref="A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H11" sqref="H11"/>
    </sheetView>
  </sheetViews>
  <sheetFormatPr defaultRowHeight="15" x14ac:dyDescent="0.25"/>
  <sheetData>
    <row r="1" spans="1:6" x14ac:dyDescent="0.25">
      <c r="A1" s="115" t="s">
        <v>125</v>
      </c>
      <c r="B1" s="115"/>
      <c r="C1" s="115"/>
      <c r="D1" s="115"/>
      <c r="E1" s="115"/>
      <c r="F1" s="115"/>
    </row>
    <row r="2" spans="1:6" x14ac:dyDescent="0.25">
      <c r="A2" s="86" t="s">
        <v>12</v>
      </c>
      <c r="B2" s="86" t="s">
        <v>13</v>
      </c>
      <c r="C2" s="86" t="s">
        <v>14</v>
      </c>
      <c r="D2" s="86" t="s">
        <v>15</v>
      </c>
      <c r="E2" s="86" t="s">
        <v>16</v>
      </c>
      <c r="F2" s="86" t="s">
        <v>17</v>
      </c>
    </row>
    <row r="3" spans="1:6" x14ac:dyDescent="0.25">
      <c r="A3" s="87">
        <v>0.12</v>
      </c>
      <c r="B3" s="87">
        <v>0.11</v>
      </c>
      <c r="C3" s="87">
        <v>0.1</v>
      </c>
      <c r="D3" s="87">
        <v>0.21</v>
      </c>
      <c r="E3" s="87">
        <v>0.17</v>
      </c>
      <c r="F3" s="87">
        <v>0.28999999999999998</v>
      </c>
    </row>
  </sheetData>
  <mergeCells count="1">
    <mergeCell ref="A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10" sqref="I10"/>
    </sheetView>
  </sheetViews>
  <sheetFormatPr defaultRowHeight="15" x14ac:dyDescent="0.25"/>
  <sheetData>
    <row r="1" spans="1:5" x14ac:dyDescent="0.25">
      <c r="A1" s="115" t="s">
        <v>101</v>
      </c>
      <c r="B1" s="115"/>
      <c r="C1" s="115"/>
      <c r="D1" s="115"/>
      <c r="E1" s="115"/>
    </row>
    <row r="2" spans="1:5" ht="25.5" customHeight="1" x14ac:dyDescent="0.25">
      <c r="A2" s="88" t="s">
        <v>24</v>
      </c>
      <c r="B2" s="88" t="s">
        <v>31</v>
      </c>
      <c r="C2" s="88" t="s">
        <v>30</v>
      </c>
      <c r="D2" s="88" t="s">
        <v>33</v>
      </c>
      <c r="E2" s="88" t="s">
        <v>32</v>
      </c>
    </row>
    <row r="3" spans="1:5" x14ac:dyDescent="0.25">
      <c r="A3" s="86">
        <v>1991</v>
      </c>
      <c r="B3" s="86">
        <v>6</v>
      </c>
      <c r="C3" s="86">
        <v>8</v>
      </c>
      <c r="D3" s="86">
        <v>11</v>
      </c>
      <c r="E3" s="86">
        <v>19</v>
      </c>
    </row>
    <row r="4" spans="1:5" x14ac:dyDescent="0.25">
      <c r="A4" s="86">
        <v>1992</v>
      </c>
      <c r="B4" s="86">
        <v>6</v>
      </c>
      <c r="C4" s="86">
        <v>9</v>
      </c>
      <c r="D4" s="86">
        <v>13</v>
      </c>
      <c r="E4" s="86">
        <v>21</v>
      </c>
    </row>
    <row r="5" spans="1:5" x14ac:dyDescent="0.25">
      <c r="A5" s="86">
        <v>1993</v>
      </c>
      <c r="B5" s="86">
        <v>6</v>
      </c>
      <c r="C5" s="86">
        <v>10</v>
      </c>
      <c r="D5" s="86">
        <v>14</v>
      </c>
      <c r="E5" s="86">
        <v>23</v>
      </c>
    </row>
    <row r="6" spans="1:5" x14ac:dyDescent="0.25">
      <c r="A6" s="86">
        <v>1994</v>
      </c>
      <c r="B6" s="86">
        <v>6</v>
      </c>
      <c r="C6" s="86">
        <v>9</v>
      </c>
      <c r="D6" s="86">
        <v>13</v>
      </c>
      <c r="E6" s="86">
        <v>20</v>
      </c>
    </row>
    <row r="7" spans="1:5" x14ac:dyDescent="0.25">
      <c r="A7" s="86">
        <v>1995</v>
      </c>
      <c r="B7" s="86">
        <v>8</v>
      </c>
      <c r="C7" s="86">
        <v>8</v>
      </c>
      <c r="D7" s="86">
        <v>17</v>
      </c>
      <c r="E7" s="86">
        <v>19</v>
      </c>
    </row>
    <row r="8" spans="1:5" x14ac:dyDescent="0.25">
      <c r="A8" s="86">
        <v>1996</v>
      </c>
      <c r="B8" s="86">
        <v>6</v>
      </c>
      <c r="C8" s="86">
        <v>10</v>
      </c>
      <c r="D8" s="86">
        <v>14</v>
      </c>
      <c r="E8" s="86">
        <v>22</v>
      </c>
    </row>
    <row r="9" spans="1:5" x14ac:dyDescent="0.25">
      <c r="A9" s="86">
        <v>1997</v>
      </c>
      <c r="B9" s="86">
        <v>6</v>
      </c>
      <c r="C9" s="86">
        <v>10</v>
      </c>
      <c r="D9" s="86">
        <v>12</v>
      </c>
      <c r="E9" s="86">
        <v>23</v>
      </c>
    </row>
    <row r="10" spans="1:5" x14ac:dyDescent="0.25">
      <c r="A10" s="86">
        <v>1998</v>
      </c>
      <c r="B10" s="86">
        <v>7</v>
      </c>
      <c r="C10" s="86">
        <v>9</v>
      </c>
      <c r="D10" s="86">
        <v>14</v>
      </c>
      <c r="E10" s="86">
        <v>22</v>
      </c>
    </row>
    <row r="11" spans="1:5" x14ac:dyDescent="0.25">
      <c r="A11" s="86">
        <v>1999</v>
      </c>
      <c r="B11" s="86">
        <v>7</v>
      </c>
      <c r="C11" s="86">
        <v>10</v>
      </c>
      <c r="D11" s="86">
        <v>14</v>
      </c>
      <c r="E11" s="86">
        <v>23</v>
      </c>
    </row>
    <row r="12" spans="1:5" x14ac:dyDescent="0.25">
      <c r="A12" s="86">
        <v>2000</v>
      </c>
      <c r="B12" s="86">
        <v>7</v>
      </c>
      <c r="C12" s="86">
        <v>11</v>
      </c>
      <c r="D12" s="86">
        <v>15</v>
      </c>
      <c r="E12" s="86">
        <v>25</v>
      </c>
    </row>
    <row r="13" spans="1:5" x14ac:dyDescent="0.25">
      <c r="A13" s="86">
        <v>2001</v>
      </c>
      <c r="B13" s="86">
        <v>8</v>
      </c>
      <c r="C13" s="86">
        <v>12</v>
      </c>
      <c r="D13" s="86">
        <v>16</v>
      </c>
      <c r="E13" s="86">
        <v>25</v>
      </c>
    </row>
    <row r="14" spans="1:5" x14ac:dyDescent="0.25">
      <c r="A14" s="86">
        <v>2002</v>
      </c>
      <c r="B14" s="86">
        <v>10</v>
      </c>
      <c r="C14" s="86">
        <v>13</v>
      </c>
      <c r="D14" s="86">
        <v>19</v>
      </c>
      <c r="E14" s="86">
        <v>26</v>
      </c>
    </row>
    <row r="15" spans="1:5" x14ac:dyDescent="0.25">
      <c r="A15" s="86">
        <v>2003</v>
      </c>
      <c r="B15" s="86">
        <v>11</v>
      </c>
      <c r="C15" s="86">
        <v>14</v>
      </c>
      <c r="D15" s="86">
        <v>19</v>
      </c>
      <c r="E15" s="86">
        <v>27</v>
      </c>
    </row>
    <row r="16" spans="1:5" x14ac:dyDescent="0.25">
      <c r="A16" s="86">
        <v>2004</v>
      </c>
      <c r="B16" s="86">
        <v>10</v>
      </c>
      <c r="C16" s="86">
        <v>14</v>
      </c>
      <c r="D16" s="86">
        <v>16</v>
      </c>
      <c r="E16" s="86">
        <v>26</v>
      </c>
    </row>
    <row r="17" spans="1:5" x14ac:dyDescent="0.25">
      <c r="A17" s="86">
        <v>2005</v>
      </c>
      <c r="B17" s="86">
        <v>10</v>
      </c>
      <c r="C17" s="86">
        <v>16</v>
      </c>
      <c r="D17" s="86">
        <v>16</v>
      </c>
      <c r="E17" s="86">
        <v>29</v>
      </c>
    </row>
    <row r="18" spans="1:5" x14ac:dyDescent="0.25">
      <c r="A18" s="86">
        <v>2006</v>
      </c>
      <c r="B18" s="86">
        <v>13</v>
      </c>
      <c r="C18" s="86">
        <v>17</v>
      </c>
      <c r="D18" s="86">
        <v>21</v>
      </c>
      <c r="E18" s="86">
        <v>30</v>
      </c>
    </row>
    <row r="19" spans="1:5" x14ac:dyDescent="0.25">
      <c r="A19" s="86">
        <v>2007</v>
      </c>
      <c r="B19" s="86">
        <v>10</v>
      </c>
      <c r="C19" s="86">
        <v>16</v>
      </c>
      <c r="D19" s="86">
        <v>15</v>
      </c>
      <c r="E19" s="86">
        <v>29</v>
      </c>
    </row>
    <row r="20" spans="1:5" x14ac:dyDescent="0.25">
      <c r="A20" s="86">
        <v>2008</v>
      </c>
      <c r="B20" s="86">
        <v>9</v>
      </c>
      <c r="C20" s="86">
        <v>19</v>
      </c>
      <c r="D20" s="86">
        <v>13</v>
      </c>
      <c r="E20" s="86">
        <v>32</v>
      </c>
    </row>
    <row r="21" spans="1:5" x14ac:dyDescent="0.25">
      <c r="A21" s="86">
        <v>2009</v>
      </c>
      <c r="B21" s="86">
        <v>13</v>
      </c>
      <c r="C21" s="86">
        <v>19</v>
      </c>
      <c r="D21" s="86">
        <v>19</v>
      </c>
      <c r="E21" s="86">
        <v>33</v>
      </c>
    </row>
    <row r="22" spans="1:5" x14ac:dyDescent="0.25">
      <c r="A22" s="86">
        <v>2010</v>
      </c>
      <c r="B22" s="86">
        <v>14</v>
      </c>
      <c r="C22" s="86">
        <v>20</v>
      </c>
      <c r="D22" s="86">
        <v>21</v>
      </c>
      <c r="E22" s="86">
        <v>32</v>
      </c>
    </row>
    <row r="23" spans="1:5" x14ac:dyDescent="0.25">
      <c r="A23" s="86">
        <v>2011</v>
      </c>
      <c r="B23" s="86">
        <v>12</v>
      </c>
      <c r="C23" s="86">
        <v>21</v>
      </c>
      <c r="D23" s="86">
        <v>17</v>
      </c>
      <c r="E23" s="86">
        <v>33</v>
      </c>
    </row>
    <row r="24" spans="1:5" x14ac:dyDescent="0.25">
      <c r="A24" s="86">
        <v>2012</v>
      </c>
      <c r="B24" s="86">
        <v>14</v>
      </c>
      <c r="C24" s="86">
        <v>25</v>
      </c>
      <c r="D24" s="86">
        <v>19</v>
      </c>
      <c r="E24" s="86">
        <v>37</v>
      </c>
    </row>
    <row r="25" spans="1:5" x14ac:dyDescent="0.25">
      <c r="A25" s="86">
        <v>2013</v>
      </c>
      <c r="B25" s="86">
        <v>19</v>
      </c>
      <c r="C25" s="86">
        <v>26</v>
      </c>
      <c r="D25" s="86">
        <v>26</v>
      </c>
      <c r="E25" s="86">
        <v>36</v>
      </c>
    </row>
    <row r="26" spans="1:5" x14ac:dyDescent="0.25">
      <c r="A26" s="86">
        <v>2014</v>
      </c>
      <c r="B26" s="86">
        <v>20</v>
      </c>
      <c r="C26" s="86">
        <v>27</v>
      </c>
      <c r="D26" s="86">
        <v>26</v>
      </c>
      <c r="E26" s="86">
        <v>37</v>
      </c>
    </row>
    <row r="27" spans="1:5" x14ac:dyDescent="0.25">
      <c r="A27" s="86">
        <v>2015</v>
      </c>
      <c r="B27" s="86">
        <v>22</v>
      </c>
      <c r="C27" s="86">
        <v>27</v>
      </c>
      <c r="D27" s="86">
        <v>27</v>
      </c>
      <c r="E27" s="86">
        <v>35</v>
      </c>
    </row>
    <row r="28" spans="1:5" x14ac:dyDescent="0.25">
      <c r="A28" s="86">
        <v>2016</v>
      </c>
      <c r="B28" s="86">
        <v>24</v>
      </c>
      <c r="C28" s="86">
        <v>30</v>
      </c>
      <c r="D28" s="86">
        <v>30</v>
      </c>
      <c r="E28" s="86">
        <v>34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18" sqref="G18"/>
    </sheetView>
  </sheetViews>
  <sheetFormatPr defaultRowHeight="15" x14ac:dyDescent="0.25"/>
  <cols>
    <col min="1" max="1" width="11" customWidth="1"/>
  </cols>
  <sheetData>
    <row r="1" spans="1:7" x14ac:dyDescent="0.25">
      <c r="A1" s="115" t="s">
        <v>102</v>
      </c>
      <c r="B1" s="115"/>
      <c r="C1" s="115"/>
      <c r="D1" s="115"/>
      <c r="E1" s="115"/>
      <c r="F1" s="115"/>
      <c r="G1" s="115"/>
    </row>
    <row r="2" spans="1:7" x14ac:dyDescent="0.25">
      <c r="A2" s="89"/>
      <c r="B2" s="86" t="s">
        <v>12</v>
      </c>
      <c r="C2" s="86" t="s">
        <v>13</v>
      </c>
      <c r="D2" s="86" t="s">
        <v>14</v>
      </c>
      <c r="E2" s="86" t="s">
        <v>15</v>
      </c>
      <c r="F2" s="86" t="s">
        <v>16</v>
      </c>
      <c r="G2" s="86" t="s">
        <v>17</v>
      </c>
    </row>
    <row r="3" spans="1:7" x14ac:dyDescent="0.25">
      <c r="A3" s="86" t="s">
        <v>31</v>
      </c>
      <c r="B3" s="86">
        <v>26</v>
      </c>
      <c r="C3" s="86">
        <v>20</v>
      </c>
      <c r="D3" s="86">
        <v>26</v>
      </c>
      <c r="E3" s="86">
        <v>28</v>
      </c>
      <c r="F3" s="86">
        <v>27</v>
      </c>
      <c r="G3" s="86">
        <v>21</v>
      </c>
    </row>
    <row r="4" spans="1:7" x14ac:dyDescent="0.25">
      <c r="A4" s="86" t="s">
        <v>30</v>
      </c>
      <c r="B4" s="86">
        <v>29</v>
      </c>
      <c r="C4" s="86">
        <v>31</v>
      </c>
      <c r="D4" s="86">
        <v>31</v>
      </c>
      <c r="E4" s="86">
        <v>30</v>
      </c>
      <c r="F4" s="86">
        <v>31</v>
      </c>
      <c r="G4" s="86">
        <v>27</v>
      </c>
    </row>
    <row r="5" spans="1:7" x14ac:dyDescent="0.25">
      <c r="A5" s="86" t="s">
        <v>33</v>
      </c>
      <c r="B5" s="86">
        <v>33</v>
      </c>
      <c r="C5" s="86">
        <v>26</v>
      </c>
      <c r="D5" s="86">
        <v>33</v>
      </c>
      <c r="E5" s="86">
        <v>34</v>
      </c>
      <c r="F5" s="86">
        <v>34</v>
      </c>
      <c r="G5" s="86">
        <v>26</v>
      </c>
    </row>
    <row r="6" spans="1:7" x14ac:dyDescent="0.25">
      <c r="A6" s="86" t="s">
        <v>32</v>
      </c>
      <c r="B6" s="86">
        <v>34</v>
      </c>
      <c r="C6" s="86">
        <v>33</v>
      </c>
      <c r="D6" s="86">
        <v>38</v>
      </c>
      <c r="E6" s="86">
        <v>35</v>
      </c>
      <c r="F6" s="86">
        <v>38</v>
      </c>
      <c r="G6" s="86">
        <v>31</v>
      </c>
    </row>
  </sheetData>
  <mergeCells count="1">
    <mergeCell ref="A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25" sqref="G25"/>
    </sheetView>
  </sheetViews>
  <sheetFormatPr defaultRowHeight="15" x14ac:dyDescent="0.25"/>
  <cols>
    <col min="1" max="1" width="18.28515625" customWidth="1"/>
  </cols>
  <sheetData>
    <row r="1" spans="1:7" x14ac:dyDescent="0.25">
      <c r="A1" s="115" t="s">
        <v>103</v>
      </c>
      <c r="B1" s="115"/>
      <c r="C1" s="115"/>
      <c r="D1" s="115"/>
      <c r="E1" s="115"/>
      <c r="F1" s="115"/>
      <c r="G1" s="115"/>
    </row>
    <row r="2" spans="1:7" x14ac:dyDescent="0.25">
      <c r="A2" s="89"/>
      <c r="B2" s="86" t="s">
        <v>12</v>
      </c>
      <c r="C2" s="86" t="s">
        <v>13</v>
      </c>
      <c r="D2" s="86" t="s">
        <v>14</v>
      </c>
      <c r="E2" s="86" t="s">
        <v>15</v>
      </c>
      <c r="F2" s="86" t="s">
        <v>16</v>
      </c>
      <c r="G2" s="86" t="s">
        <v>17</v>
      </c>
    </row>
    <row r="3" spans="1:7" x14ac:dyDescent="0.25">
      <c r="A3" s="86" t="s">
        <v>36</v>
      </c>
      <c r="B3" s="86">
        <v>26</v>
      </c>
      <c r="C3" s="86">
        <v>20</v>
      </c>
      <c r="D3" s="86">
        <v>26</v>
      </c>
      <c r="E3" s="86">
        <v>28</v>
      </c>
      <c r="F3" s="86">
        <v>27</v>
      </c>
      <c r="G3" s="86">
        <v>21</v>
      </c>
    </row>
    <row r="4" spans="1:7" x14ac:dyDescent="0.25">
      <c r="A4" s="86" t="s">
        <v>37</v>
      </c>
      <c r="B4" s="86">
        <v>29</v>
      </c>
      <c r="C4" s="86">
        <v>31</v>
      </c>
      <c r="D4" s="86">
        <v>31</v>
      </c>
      <c r="E4" s="86">
        <v>30</v>
      </c>
      <c r="F4" s="86">
        <v>31</v>
      </c>
      <c r="G4" s="86">
        <v>27</v>
      </c>
    </row>
    <row r="5" spans="1:7" x14ac:dyDescent="0.25">
      <c r="A5" s="86" t="s">
        <v>38</v>
      </c>
      <c r="B5" s="86">
        <v>26</v>
      </c>
      <c r="C5" s="86">
        <v>23</v>
      </c>
      <c r="D5" s="86">
        <v>21</v>
      </c>
      <c r="E5" s="86">
        <v>15</v>
      </c>
      <c r="F5" s="86">
        <v>14</v>
      </c>
      <c r="G5" s="86">
        <v>15</v>
      </c>
    </row>
    <row r="6" spans="1:7" x14ac:dyDescent="0.25">
      <c r="A6" s="86" t="s">
        <v>39</v>
      </c>
      <c r="B6" s="86">
        <v>29</v>
      </c>
      <c r="C6" s="86">
        <v>23</v>
      </c>
      <c r="D6" s="86">
        <v>15</v>
      </c>
      <c r="E6" s="86">
        <v>10</v>
      </c>
      <c r="F6" s="86">
        <v>7</v>
      </c>
      <c r="G6" s="86">
        <v>15</v>
      </c>
    </row>
  </sheetData>
  <mergeCells count="1">
    <mergeCell ref="A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H22" sqref="H22"/>
    </sheetView>
  </sheetViews>
  <sheetFormatPr defaultRowHeight="15" x14ac:dyDescent="0.25"/>
  <sheetData>
    <row r="1" spans="1:4" x14ac:dyDescent="0.25">
      <c r="A1" s="115" t="s">
        <v>42</v>
      </c>
      <c r="B1" s="115"/>
      <c r="C1" s="115"/>
      <c r="D1" s="115"/>
    </row>
    <row r="2" spans="1:4" x14ac:dyDescent="0.25">
      <c r="A2" s="89"/>
      <c r="B2" s="86" t="s">
        <v>21</v>
      </c>
      <c r="C2" s="86" t="s">
        <v>20</v>
      </c>
      <c r="D2" s="86" t="s">
        <v>29</v>
      </c>
    </row>
    <row r="3" spans="1:4" x14ac:dyDescent="0.25">
      <c r="A3" s="86">
        <v>1991</v>
      </c>
      <c r="B3" s="86">
        <v>12</v>
      </c>
      <c r="C3" s="86">
        <v>15</v>
      </c>
      <c r="D3" s="86">
        <v>27</v>
      </c>
    </row>
    <row r="4" spans="1:4" x14ac:dyDescent="0.25">
      <c r="A4" s="86">
        <v>1992</v>
      </c>
      <c r="B4" s="86">
        <v>49</v>
      </c>
      <c r="C4" s="86">
        <v>41</v>
      </c>
      <c r="D4" s="86">
        <v>90</v>
      </c>
    </row>
    <row r="5" spans="1:4" x14ac:dyDescent="0.25">
      <c r="A5" s="86">
        <v>1993</v>
      </c>
      <c r="B5" s="86">
        <v>67</v>
      </c>
      <c r="C5" s="86">
        <v>84</v>
      </c>
      <c r="D5" s="86">
        <v>151</v>
      </c>
    </row>
    <row r="6" spans="1:4" x14ac:dyDescent="0.25">
      <c r="A6" s="86">
        <v>1994</v>
      </c>
      <c r="B6" s="86">
        <v>109</v>
      </c>
      <c r="C6" s="86">
        <v>119</v>
      </c>
      <c r="D6" s="86">
        <v>228</v>
      </c>
    </row>
    <row r="7" spans="1:4" x14ac:dyDescent="0.25">
      <c r="A7" s="86">
        <v>1995</v>
      </c>
      <c r="B7" s="86">
        <v>105</v>
      </c>
      <c r="C7" s="86">
        <v>96</v>
      </c>
      <c r="D7" s="86">
        <v>201</v>
      </c>
    </row>
    <row r="8" spans="1:4" x14ac:dyDescent="0.25">
      <c r="A8" s="86">
        <v>1996</v>
      </c>
      <c r="B8" s="86">
        <v>168</v>
      </c>
      <c r="C8" s="86">
        <v>113</v>
      </c>
      <c r="D8" s="86">
        <v>281</v>
      </c>
    </row>
    <row r="9" spans="1:4" x14ac:dyDescent="0.25">
      <c r="A9" s="86">
        <v>1997</v>
      </c>
      <c r="B9" s="86">
        <v>196</v>
      </c>
      <c r="C9" s="86">
        <v>124</v>
      </c>
      <c r="D9" s="86">
        <v>320</v>
      </c>
    </row>
    <row r="10" spans="1:4" x14ac:dyDescent="0.25">
      <c r="A10" s="86">
        <v>1998</v>
      </c>
      <c r="B10" s="86">
        <v>172</v>
      </c>
      <c r="C10" s="86">
        <v>124</v>
      </c>
      <c r="D10" s="86">
        <v>296</v>
      </c>
    </row>
    <row r="11" spans="1:4" x14ac:dyDescent="0.25">
      <c r="A11" s="86">
        <v>1999</v>
      </c>
      <c r="B11" s="86">
        <v>199</v>
      </c>
      <c r="C11" s="86">
        <v>96</v>
      </c>
      <c r="D11" s="86">
        <v>295</v>
      </c>
    </row>
    <row r="12" spans="1:4" x14ac:dyDescent="0.25">
      <c r="A12" s="86">
        <v>2000</v>
      </c>
      <c r="B12" s="86">
        <v>175</v>
      </c>
      <c r="C12" s="86">
        <v>93</v>
      </c>
      <c r="D12" s="86">
        <v>268</v>
      </c>
    </row>
    <row r="13" spans="1:4" x14ac:dyDescent="0.25">
      <c r="A13" s="86">
        <v>2001</v>
      </c>
      <c r="B13" s="86">
        <v>196</v>
      </c>
      <c r="C13" s="86">
        <v>130</v>
      </c>
      <c r="D13" s="86">
        <v>326</v>
      </c>
    </row>
    <row r="14" spans="1:4" x14ac:dyDescent="0.25">
      <c r="A14" s="86">
        <v>2002</v>
      </c>
      <c r="B14" s="86">
        <v>161</v>
      </c>
      <c r="C14" s="86">
        <v>121</v>
      </c>
      <c r="D14" s="86">
        <v>282</v>
      </c>
    </row>
    <row r="15" spans="1:4" x14ac:dyDescent="0.25">
      <c r="A15" s="86">
        <v>2003</v>
      </c>
      <c r="B15" s="86">
        <v>167</v>
      </c>
      <c r="C15" s="86">
        <v>89</v>
      </c>
      <c r="D15" s="86">
        <v>256</v>
      </c>
    </row>
    <row r="16" spans="1:4" x14ac:dyDescent="0.25">
      <c r="A16" s="86">
        <v>2004</v>
      </c>
      <c r="B16" s="86">
        <v>151</v>
      </c>
      <c r="C16" s="86">
        <v>91</v>
      </c>
      <c r="D16" s="86">
        <v>242</v>
      </c>
    </row>
    <row r="17" spans="1:4" x14ac:dyDescent="0.25">
      <c r="A17" s="86">
        <v>2005</v>
      </c>
      <c r="B17" s="86">
        <v>165</v>
      </c>
      <c r="C17" s="86">
        <v>104</v>
      </c>
      <c r="D17" s="86">
        <v>269</v>
      </c>
    </row>
    <row r="18" spans="1:4" x14ac:dyDescent="0.25">
      <c r="A18" s="86">
        <v>2006</v>
      </c>
      <c r="B18" s="86">
        <v>147</v>
      </c>
      <c r="C18" s="86">
        <v>115</v>
      </c>
      <c r="D18" s="86">
        <v>262</v>
      </c>
    </row>
    <row r="19" spans="1:4" x14ac:dyDescent="0.25">
      <c r="A19" s="86">
        <v>2007</v>
      </c>
      <c r="B19" s="86">
        <v>121</v>
      </c>
      <c r="C19" s="86">
        <v>110</v>
      </c>
      <c r="D19" s="86">
        <v>231</v>
      </c>
    </row>
    <row r="20" spans="1:4" x14ac:dyDescent="0.25">
      <c r="A20" s="86">
        <v>2008</v>
      </c>
      <c r="B20" s="86">
        <v>135</v>
      </c>
      <c r="C20" s="86">
        <v>137</v>
      </c>
      <c r="D20" s="86">
        <v>272</v>
      </c>
    </row>
    <row r="21" spans="1:4" x14ac:dyDescent="0.25">
      <c r="A21" s="86">
        <v>2009</v>
      </c>
      <c r="B21" s="86">
        <v>103</v>
      </c>
      <c r="C21" s="86">
        <v>153</v>
      </c>
      <c r="D21" s="86">
        <v>256</v>
      </c>
    </row>
    <row r="22" spans="1:4" x14ac:dyDescent="0.25">
      <c r="A22" s="86">
        <v>2010</v>
      </c>
      <c r="B22" s="86">
        <v>164</v>
      </c>
      <c r="C22" s="86">
        <v>208</v>
      </c>
      <c r="D22" s="86">
        <v>372</v>
      </c>
    </row>
    <row r="23" spans="1:4" x14ac:dyDescent="0.25">
      <c r="A23" s="86">
        <v>2011</v>
      </c>
      <c r="B23" s="86">
        <v>196</v>
      </c>
      <c r="C23" s="86">
        <v>245</v>
      </c>
      <c r="D23" s="86">
        <v>441</v>
      </c>
    </row>
    <row r="24" spans="1:4" x14ac:dyDescent="0.25">
      <c r="A24" s="86">
        <v>2012</v>
      </c>
      <c r="B24" s="86">
        <v>183</v>
      </c>
      <c r="C24" s="86">
        <v>304</v>
      </c>
      <c r="D24" s="86">
        <v>487</v>
      </c>
    </row>
    <row r="25" spans="1:4" x14ac:dyDescent="0.25">
      <c r="A25" s="86">
        <v>2013</v>
      </c>
      <c r="B25" s="86">
        <v>305</v>
      </c>
      <c r="C25" s="86">
        <v>411</v>
      </c>
      <c r="D25" s="86">
        <v>716</v>
      </c>
    </row>
    <row r="26" spans="1:4" x14ac:dyDescent="0.25">
      <c r="A26" s="86">
        <v>2014</v>
      </c>
      <c r="B26" s="86">
        <v>360</v>
      </c>
      <c r="C26" s="86">
        <v>405</v>
      </c>
      <c r="D26" s="86">
        <v>765</v>
      </c>
    </row>
    <row r="27" spans="1:4" x14ac:dyDescent="0.25">
      <c r="A27" s="86">
        <v>2015</v>
      </c>
      <c r="B27" s="86">
        <v>414</v>
      </c>
      <c r="C27" s="86">
        <v>435</v>
      </c>
      <c r="D27" s="86">
        <v>849</v>
      </c>
    </row>
    <row r="28" spans="1:4" x14ac:dyDescent="0.25">
      <c r="A28" s="86">
        <v>2016</v>
      </c>
      <c r="B28" s="86">
        <v>467</v>
      </c>
      <c r="C28" s="86">
        <v>457</v>
      </c>
      <c r="D28" s="86">
        <v>924</v>
      </c>
    </row>
  </sheetData>
  <mergeCells count="1">
    <mergeCell ref="A1:D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F32" sqref="F32"/>
    </sheetView>
  </sheetViews>
  <sheetFormatPr defaultRowHeight="15" x14ac:dyDescent="0.25"/>
  <sheetData>
    <row r="1" spans="1:7" x14ac:dyDescent="0.25">
      <c r="A1" s="81" t="s">
        <v>106</v>
      </c>
      <c r="B1" s="81"/>
      <c r="C1" s="81"/>
      <c r="D1" s="81"/>
      <c r="E1" s="81"/>
      <c r="F1" s="81"/>
      <c r="G1" s="81"/>
    </row>
    <row r="2" spans="1:7" x14ac:dyDescent="0.25">
      <c r="A2" s="22" t="s">
        <v>12</v>
      </c>
      <c r="B2" s="22" t="s">
        <v>13</v>
      </c>
      <c r="C2" s="22" t="s">
        <v>14</v>
      </c>
      <c r="D2" s="22" t="s">
        <v>15</v>
      </c>
      <c r="E2" s="22" t="s">
        <v>16</v>
      </c>
      <c r="F2" s="22" t="s">
        <v>17</v>
      </c>
    </row>
    <row r="3" spans="1:7" x14ac:dyDescent="0.25">
      <c r="A3" s="23">
        <v>0.37</v>
      </c>
      <c r="B3" s="23">
        <v>0.14000000000000001</v>
      </c>
      <c r="C3" s="23">
        <v>7.0000000000000007E-2</v>
      </c>
      <c r="D3" s="23">
        <v>0.11</v>
      </c>
      <c r="E3" s="23">
        <v>0.1</v>
      </c>
      <c r="F3" s="23">
        <v>0.21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J23" sqref="J23"/>
    </sheetView>
  </sheetViews>
  <sheetFormatPr defaultRowHeight="15" x14ac:dyDescent="0.25"/>
  <sheetData>
    <row r="1" spans="1:5" x14ac:dyDescent="0.25">
      <c r="A1" s="114" t="s">
        <v>43</v>
      </c>
      <c r="B1" s="114"/>
      <c r="C1" s="114"/>
      <c r="D1" s="114"/>
      <c r="E1" s="114"/>
    </row>
    <row r="2" spans="1:5" x14ac:dyDescent="0.25">
      <c r="A2" s="24"/>
      <c r="B2" s="21" t="s">
        <v>31</v>
      </c>
      <c r="C2" s="21" t="s">
        <v>30</v>
      </c>
      <c r="D2" s="21" t="s">
        <v>33</v>
      </c>
      <c r="E2" s="21" t="s">
        <v>32</v>
      </c>
    </row>
    <row r="3" spans="1:5" x14ac:dyDescent="0.25">
      <c r="A3" s="10">
        <v>1991</v>
      </c>
      <c r="B3" s="11">
        <v>4</v>
      </c>
      <c r="C3" s="11">
        <v>15</v>
      </c>
      <c r="D3" s="11">
        <v>8</v>
      </c>
      <c r="E3" s="11">
        <v>33</v>
      </c>
    </row>
    <row r="4" spans="1:5" x14ac:dyDescent="0.25">
      <c r="A4" s="10">
        <v>1992</v>
      </c>
      <c r="B4" s="11">
        <v>8</v>
      </c>
      <c r="C4" s="11">
        <v>8</v>
      </c>
      <c r="D4" s="11">
        <v>18</v>
      </c>
      <c r="E4" s="11">
        <v>20</v>
      </c>
    </row>
    <row r="5" spans="1:5" x14ac:dyDescent="0.25">
      <c r="A5" s="10">
        <v>1993</v>
      </c>
      <c r="B5" s="11">
        <v>6</v>
      </c>
      <c r="C5" s="11">
        <v>11</v>
      </c>
      <c r="D5" s="11">
        <v>13</v>
      </c>
      <c r="E5" s="11">
        <v>24</v>
      </c>
    </row>
    <row r="6" spans="1:5" x14ac:dyDescent="0.25">
      <c r="A6" s="10">
        <v>1994</v>
      </c>
      <c r="B6" s="11">
        <v>7</v>
      </c>
      <c r="C6" s="11">
        <v>12</v>
      </c>
      <c r="D6" s="11">
        <v>16</v>
      </c>
      <c r="E6" s="11">
        <v>27</v>
      </c>
    </row>
    <row r="7" spans="1:5" x14ac:dyDescent="0.25">
      <c r="A7" s="10">
        <v>1995</v>
      </c>
      <c r="B7" s="11">
        <v>8</v>
      </c>
      <c r="C7" s="11">
        <v>10</v>
      </c>
      <c r="D7" s="11">
        <v>16</v>
      </c>
      <c r="E7" s="11">
        <v>24</v>
      </c>
    </row>
    <row r="8" spans="1:5" x14ac:dyDescent="0.25">
      <c r="A8" s="10">
        <v>1996</v>
      </c>
      <c r="B8" s="11">
        <v>9</v>
      </c>
      <c r="C8" s="11">
        <v>11</v>
      </c>
      <c r="D8" s="11">
        <v>20</v>
      </c>
      <c r="E8" s="11">
        <v>25</v>
      </c>
    </row>
    <row r="9" spans="1:5" x14ac:dyDescent="0.25">
      <c r="A9" s="10">
        <v>1997</v>
      </c>
      <c r="B9" s="11">
        <v>9</v>
      </c>
      <c r="C9" s="11">
        <v>9</v>
      </c>
      <c r="D9" s="11">
        <v>20</v>
      </c>
      <c r="E9" s="11">
        <v>19</v>
      </c>
    </row>
    <row r="10" spans="1:5" x14ac:dyDescent="0.25">
      <c r="A10" s="10">
        <v>1998</v>
      </c>
      <c r="B10" s="11">
        <v>9</v>
      </c>
      <c r="C10" s="11">
        <v>12</v>
      </c>
      <c r="D10" s="11">
        <v>20</v>
      </c>
      <c r="E10" s="11">
        <v>29</v>
      </c>
    </row>
    <row r="11" spans="1:5" x14ac:dyDescent="0.25">
      <c r="A11" s="10">
        <v>1999</v>
      </c>
      <c r="B11" s="11">
        <v>9</v>
      </c>
      <c r="C11" s="11">
        <v>11</v>
      </c>
      <c r="D11" s="11">
        <v>19</v>
      </c>
      <c r="E11" s="11">
        <v>25</v>
      </c>
    </row>
    <row r="12" spans="1:5" x14ac:dyDescent="0.25">
      <c r="A12" s="10">
        <v>2000</v>
      </c>
      <c r="B12" s="11">
        <v>7</v>
      </c>
      <c r="C12" s="11">
        <v>13</v>
      </c>
      <c r="D12" s="11">
        <v>15</v>
      </c>
      <c r="E12" s="11">
        <v>28</v>
      </c>
    </row>
    <row r="13" spans="1:5" x14ac:dyDescent="0.25">
      <c r="A13" s="10">
        <v>2001</v>
      </c>
      <c r="B13" s="11">
        <v>11</v>
      </c>
      <c r="C13" s="11">
        <v>9</v>
      </c>
      <c r="D13" s="11">
        <v>23</v>
      </c>
      <c r="E13" s="11">
        <v>18</v>
      </c>
    </row>
    <row r="14" spans="1:5" x14ac:dyDescent="0.25">
      <c r="A14" s="10">
        <v>2002</v>
      </c>
      <c r="B14" s="11">
        <v>8</v>
      </c>
      <c r="C14" s="11">
        <v>16</v>
      </c>
      <c r="D14" s="11">
        <v>16</v>
      </c>
      <c r="E14" s="11">
        <v>30</v>
      </c>
    </row>
    <row r="15" spans="1:5" x14ac:dyDescent="0.25">
      <c r="A15" s="10">
        <v>2003</v>
      </c>
      <c r="B15" s="11">
        <v>12</v>
      </c>
      <c r="C15" s="11">
        <v>12</v>
      </c>
      <c r="D15" s="11">
        <v>22</v>
      </c>
      <c r="E15" s="11">
        <v>22</v>
      </c>
    </row>
    <row r="16" spans="1:5" x14ac:dyDescent="0.25">
      <c r="A16" s="10">
        <v>2004</v>
      </c>
      <c r="B16" s="11">
        <v>13</v>
      </c>
      <c r="C16" s="11">
        <v>10</v>
      </c>
      <c r="D16" s="11">
        <v>22</v>
      </c>
      <c r="E16" s="11">
        <v>19</v>
      </c>
    </row>
    <row r="17" spans="1:5" x14ac:dyDescent="0.25">
      <c r="A17" s="10">
        <v>2005</v>
      </c>
      <c r="B17" s="11">
        <v>13</v>
      </c>
      <c r="C17" s="11">
        <v>14</v>
      </c>
      <c r="D17" s="11">
        <v>22</v>
      </c>
      <c r="E17" s="11">
        <v>25</v>
      </c>
    </row>
    <row r="18" spans="1:5" x14ac:dyDescent="0.25">
      <c r="A18" s="10">
        <v>2006</v>
      </c>
      <c r="B18" s="11">
        <v>12</v>
      </c>
      <c r="C18" s="11">
        <v>16</v>
      </c>
      <c r="D18" s="11">
        <v>20</v>
      </c>
      <c r="E18" s="11">
        <v>29</v>
      </c>
    </row>
    <row r="19" spans="1:5" x14ac:dyDescent="0.25">
      <c r="A19" s="10">
        <v>2007</v>
      </c>
      <c r="B19" s="11">
        <v>13</v>
      </c>
      <c r="C19" s="11">
        <v>15</v>
      </c>
      <c r="D19" s="11">
        <v>20</v>
      </c>
      <c r="E19" s="11">
        <v>27</v>
      </c>
    </row>
    <row r="20" spans="1:5" x14ac:dyDescent="0.25">
      <c r="A20" s="10">
        <v>2008</v>
      </c>
      <c r="B20" s="11">
        <v>14</v>
      </c>
      <c r="C20" s="11">
        <v>12</v>
      </c>
      <c r="D20" s="11">
        <v>24</v>
      </c>
      <c r="E20" s="11">
        <v>23</v>
      </c>
    </row>
    <row r="21" spans="1:5" x14ac:dyDescent="0.25">
      <c r="A21" s="10">
        <v>2009</v>
      </c>
      <c r="B21" s="11">
        <v>8</v>
      </c>
      <c r="C21" s="11">
        <v>20</v>
      </c>
      <c r="D21" s="11">
        <v>14</v>
      </c>
      <c r="E21" s="11">
        <v>35</v>
      </c>
    </row>
    <row r="22" spans="1:5" x14ac:dyDescent="0.25">
      <c r="A22" s="10">
        <v>2010</v>
      </c>
      <c r="B22" s="11">
        <v>9</v>
      </c>
      <c r="C22" s="11">
        <v>16</v>
      </c>
      <c r="D22" s="11">
        <v>15</v>
      </c>
      <c r="E22" s="11">
        <v>27</v>
      </c>
    </row>
    <row r="23" spans="1:5" x14ac:dyDescent="0.25">
      <c r="A23" s="10">
        <v>2011</v>
      </c>
      <c r="B23" s="11">
        <v>17</v>
      </c>
      <c r="C23" s="11">
        <v>20</v>
      </c>
      <c r="D23" s="11">
        <v>27</v>
      </c>
      <c r="E23" s="11">
        <v>31</v>
      </c>
    </row>
    <row r="24" spans="1:5" x14ac:dyDescent="0.25">
      <c r="A24" s="10">
        <v>2012</v>
      </c>
      <c r="B24" s="11">
        <v>14</v>
      </c>
      <c r="C24" s="11">
        <v>22</v>
      </c>
      <c r="D24" s="11">
        <v>21</v>
      </c>
      <c r="E24" s="11">
        <v>34</v>
      </c>
    </row>
    <row r="25" spans="1:5" x14ac:dyDescent="0.25">
      <c r="A25" s="10">
        <v>2013</v>
      </c>
      <c r="B25" s="11">
        <v>17</v>
      </c>
      <c r="C25" s="11">
        <v>30</v>
      </c>
      <c r="D25" s="11">
        <v>24</v>
      </c>
      <c r="E25" s="11">
        <v>42</v>
      </c>
    </row>
    <row r="26" spans="1:5" x14ac:dyDescent="0.25">
      <c r="A26" s="10">
        <v>2014</v>
      </c>
      <c r="B26" s="11">
        <v>20</v>
      </c>
      <c r="C26" s="11">
        <v>27</v>
      </c>
      <c r="D26" s="11">
        <v>27</v>
      </c>
      <c r="E26" s="11">
        <v>37</v>
      </c>
    </row>
    <row r="27" spans="1:5" x14ac:dyDescent="0.25">
      <c r="A27" s="10">
        <v>2015</v>
      </c>
      <c r="B27" s="11">
        <v>25</v>
      </c>
      <c r="C27" s="11">
        <v>27</v>
      </c>
      <c r="D27" s="11">
        <v>32</v>
      </c>
      <c r="E27" s="11">
        <v>34</v>
      </c>
    </row>
    <row r="28" spans="1:5" x14ac:dyDescent="0.25">
      <c r="A28" s="10">
        <v>2016</v>
      </c>
      <c r="B28" s="11">
        <v>24</v>
      </c>
      <c r="C28" s="11">
        <v>29</v>
      </c>
      <c r="D28" s="11">
        <v>30</v>
      </c>
      <c r="E28" s="11">
        <v>35</v>
      </c>
    </row>
  </sheetData>
  <mergeCells count="1">
    <mergeCell ref="A1:E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24" sqref="H24"/>
    </sheetView>
  </sheetViews>
  <sheetFormatPr defaultRowHeight="15" x14ac:dyDescent="0.25"/>
  <sheetData>
    <row r="1" spans="1:7" x14ac:dyDescent="0.25">
      <c r="A1" s="114" t="s">
        <v>107</v>
      </c>
      <c r="B1" s="114"/>
      <c r="C1" s="114"/>
      <c r="D1" s="114"/>
      <c r="E1" s="114"/>
      <c r="F1" s="114"/>
      <c r="G1" s="114"/>
    </row>
    <row r="2" spans="1:7" x14ac:dyDescent="0.25">
      <c r="A2" s="6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</row>
    <row r="3" spans="1:7" x14ac:dyDescent="0.25">
      <c r="A3" s="6" t="s">
        <v>31</v>
      </c>
      <c r="B3" s="6">
        <v>21</v>
      </c>
      <c r="C3" s="6">
        <v>27</v>
      </c>
      <c r="D3" s="6">
        <v>40</v>
      </c>
      <c r="E3" s="6">
        <v>25</v>
      </c>
      <c r="F3" s="6">
        <v>25</v>
      </c>
      <c r="G3" s="6">
        <v>21</v>
      </c>
    </row>
    <row r="4" spans="1:7" x14ac:dyDescent="0.25">
      <c r="A4" s="6" t="s">
        <v>30</v>
      </c>
      <c r="B4" s="6">
        <v>28</v>
      </c>
      <c r="C4" s="6">
        <v>29</v>
      </c>
      <c r="D4" s="6">
        <v>28</v>
      </c>
      <c r="E4" s="6">
        <v>32</v>
      </c>
      <c r="F4" s="6">
        <v>35</v>
      </c>
      <c r="G4" s="6">
        <v>25</v>
      </c>
    </row>
    <row r="5" spans="1:7" x14ac:dyDescent="0.25">
      <c r="A5" s="6" t="s">
        <v>33</v>
      </c>
      <c r="B5" s="6">
        <v>26</v>
      </c>
      <c r="C5" s="6">
        <v>33</v>
      </c>
      <c r="D5" s="6">
        <v>52</v>
      </c>
      <c r="E5" s="6">
        <v>31</v>
      </c>
      <c r="F5" s="6">
        <v>33</v>
      </c>
      <c r="G5" s="6">
        <v>26</v>
      </c>
    </row>
    <row r="6" spans="1:7" x14ac:dyDescent="0.25">
      <c r="A6" s="6" t="s">
        <v>32</v>
      </c>
      <c r="B6" s="6">
        <v>34</v>
      </c>
      <c r="C6" s="6">
        <v>36</v>
      </c>
      <c r="D6" s="6">
        <v>33</v>
      </c>
      <c r="E6" s="6">
        <v>37</v>
      </c>
      <c r="F6" s="6">
        <v>45</v>
      </c>
      <c r="G6" s="6">
        <v>30</v>
      </c>
    </row>
  </sheetData>
  <mergeCells count="1">
    <mergeCell ref="A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29" sqref="H29"/>
    </sheetView>
  </sheetViews>
  <sheetFormatPr defaultRowHeight="15" x14ac:dyDescent="0.25"/>
  <cols>
    <col min="1" max="1" width="13" customWidth="1"/>
    <col min="2" max="2" width="14.5703125" customWidth="1"/>
  </cols>
  <sheetData>
    <row r="1" spans="1:4" x14ac:dyDescent="0.25">
      <c r="A1" s="92" t="s">
        <v>108</v>
      </c>
      <c r="B1" s="92"/>
      <c r="C1" s="92"/>
    </row>
    <row r="2" spans="1:4" x14ac:dyDescent="0.25">
      <c r="A2" s="26">
        <v>1991</v>
      </c>
      <c r="B2" s="31">
        <v>0.61285500000000004</v>
      </c>
      <c r="C2" s="27"/>
      <c r="D2" s="28"/>
    </row>
    <row r="3" spans="1:4" x14ac:dyDescent="0.25">
      <c r="A3" s="26">
        <v>1992</v>
      </c>
      <c r="B3" s="31">
        <v>0.74679700000000004</v>
      </c>
      <c r="C3" s="29"/>
      <c r="D3" s="28"/>
    </row>
    <row r="4" spans="1:4" x14ac:dyDescent="0.25">
      <c r="A4" s="26">
        <v>1993</v>
      </c>
      <c r="B4" s="31">
        <v>2.8713820000000001</v>
      </c>
      <c r="C4" s="29"/>
      <c r="D4" s="28"/>
    </row>
    <row r="5" spans="1:4" x14ac:dyDescent="0.25">
      <c r="A5" s="26">
        <v>1994</v>
      </c>
      <c r="B5" s="31">
        <v>5.4050799999999999</v>
      </c>
      <c r="C5" s="29"/>
      <c r="D5" s="28"/>
    </row>
    <row r="6" spans="1:4" x14ac:dyDescent="0.25">
      <c r="A6" s="26">
        <v>1995</v>
      </c>
      <c r="B6" s="31">
        <v>13.31401</v>
      </c>
      <c r="C6" s="30"/>
      <c r="D6" s="28"/>
    </row>
    <row r="7" spans="1:4" x14ac:dyDescent="0.25">
      <c r="A7" s="26">
        <v>1996</v>
      </c>
      <c r="B7" s="31">
        <v>18.62771</v>
      </c>
      <c r="C7" s="30"/>
      <c r="D7" s="28"/>
    </row>
    <row r="8" spans="1:4" x14ac:dyDescent="0.25">
      <c r="A8" s="26">
        <v>1997</v>
      </c>
      <c r="B8" s="31">
        <v>25.128550000000001</v>
      </c>
      <c r="C8" s="30"/>
      <c r="D8" s="28"/>
    </row>
    <row r="9" spans="1:4" x14ac:dyDescent="0.25">
      <c r="A9" s="26">
        <v>1998</v>
      </c>
      <c r="B9" s="31">
        <v>29.472619999999999</v>
      </c>
      <c r="C9" s="30"/>
      <c r="D9" s="28"/>
    </row>
    <row r="10" spans="1:4" x14ac:dyDescent="0.25">
      <c r="A10" s="26">
        <v>1999</v>
      </c>
      <c r="B10" s="31">
        <v>30.825690000000002</v>
      </c>
      <c r="C10" s="30"/>
      <c r="D10" s="28"/>
    </row>
    <row r="11" spans="1:4" x14ac:dyDescent="0.25">
      <c r="A11" s="26">
        <v>2000</v>
      </c>
      <c r="B11" s="31">
        <v>31.841529999999999</v>
      </c>
      <c r="C11" s="30"/>
      <c r="D11" s="28"/>
    </row>
    <row r="12" spans="1:4" x14ac:dyDescent="0.25">
      <c r="A12" s="26">
        <v>2001</v>
      </c>
      <c r="B12" s="31">
        <v>32.903370000000002</v>
      </c>
      <c r="C12" s="30"/>
      <c r="D12" s="28"/>
    </row>
    <row r="13" spans="1:4" x14ac:dyDescent="0.25">
      <c r="A13" s="26">
        <v>2002</v>
      </c>
      <c r="B13" s="31">
        <v>32.868639999999999</v>
      </c>
      <c r="C13" s="30"/>
      <c r="D13" s="28"/>
    </row>
    <row r="14" spans="1:4" x14ac:dyDescent="0.25">
      <c r="A14" s="26">
        <v>2003</v>
      </c>
      <c r="B14" s="31">
        <v>33.478250000000003</v>
      </c>
      <c r="C14" s="30"/>
      <c r="D14" s="28"/>
    </row>
    <row r="15" spans="1:4" x14ac:dyDescent="0.25">
      <c r="A15" s="26">
        <v>2004</v>
      </c>
      <c r="B15" s="31">
        <v>34.524610000000003</v>
      </c>
      <c r="C15" s="30"/>
      <c r="D15" s="28"/>
    </row>
    <row r="16" spans="1:4" x14ac:dyDescent="0.25">
      <c r="A16" s="26">
        <v>2005</v>
      </c>
      <c r="B16" s="31">
        <v>35.689459999999997</v>
      </c>
      <c r="C16" s="30"/>
      <c r="D16" s="28"/>
    </row>
    <row r="17" spans="1:4" x14ac:dyDescent="0.25">
      <c r="A17" s="26">
        <v>2006</v>
      </c>
      <c r="B17" s="31">
        <v>38.239710000000002</v>
      </c>
      <c r="C17" s="30"/>
      <c r="D17" s="28"/>
    </row>
    <row r="18" spans="1:4" x14ac:dyDescent="0.25">
      <c r="A18" s="26">
        <v>2007</v>
      </c>
      <c r="B18" s="31">
        <v>39.221910000000001</v>
      </c>
      <c r="C18" s="30"/>
      <c r="D18" s="28"/>
    </row>
    <row r="19" spans="1:4" x14ac:dyDescent="0.25">
      <c r="A19" s="26">
        <v>2008</v>
      </c>
      <c r="B19" s="31">
        <v>40.148829999999997</v>
      </c>
      <c r="C19" s="30"/>
      <c r="D19" s="28"/>
    </row>
    <row r="20" spans="1:4" x14ac:dyDescent="0.25">
      <c r="A20" s="26">
        <v>2009</v>
      </c>
      <c r="B20" s="31">
        <v>42.076459999999997</v>
      </c>
      <c r="C20" s="30"/>
      <c r="D20" s="28"/>
    </row>
    <row r="21" spans="1:4" x14ac:dyDescent="0.25">
      <c r="A21" s="26">
        <v>2010</v>
      </c>
      <c r="B21" s="31">
        <v>41.608220000000003</v>
      </c>
      <c r="C21" s="30"/>
      <c r="D21" s="28"/>
    </row>
    <row r="22" spans="1:4" x14ac:dyDescent="0.25">
      <c r="A22" s="26">
        <v>2011</v>
      </c>
      <c r="B22" s="31">
        <v>42.22916</v>
      </c>
      <c r="C22" s="30"/>
      <c r="D22" s="28"/>
    </row>
    <row r="23" spans="1:4" x14ac:dyDescent="0.25">
      <c r="A23" s="26">
        <v>2012</v>
      </c>
      <c r="B23" s="31">
        <v>42.024700000000003</v>
      </c>
      <c r="C23" s="30"/>
      <c r="D23" s="28"/>
    </row>
    <row r="24" spans="1:4" x14ac:dyDescent="0.25">
      <c r="A24" s="26">
        <v>2013</v>
      </c>
      <c r="B24" s="31">
        <v>40.728879999999997</v>
      </c>
      <c r="C24" s="30"/>
      <c r="D24" s="28"/>
    </row>
    <row r="25" spans="1:4" x14ac:dyDescent="0.25">
      <c r="A25" s="26">
        <v>2014</v>
      </c>
      <c r="B25" s="31">
        <v>39.94744</v>
      </c>
      <c r="C25" s="30"/>
      <c r="D25" s="28"/>
    </row>
    <row r="26" spans="1:4" x14ac:dyDescent="0.25">
      <c r="A26" s="26">
        <v>2015</v>
      </c>
      <c r="B26" s="31">
        <v>38.214910000000003</v>
      </c>
      <c r="C26" s="30"/>
      <c r="D26" s="28"/>
    </row>
    <row r="27" spans="1:4" x14ac:dyDescent="0.25">
      <c r="A27" s="26">
        <v>2016</v>
      </c>
      <c r="B27" s="31">
        <v>35.895139999999998</v>
      </c>
      <c r="C27" s="30"/>
      <c r="D27" s="28"/>
    </row>
    <row r="28" spans="1:4" x14ac:dyDescent="0.25">
      <c r="C28" s="30"/>
      <c r="D28" s="28"/>
    </row>
    <row r="29" spans="1:4" x14ac:dyDescent="0.25">
      <c r="C29" s="28"/>
      <c r="D29" s="28"/>
    </row>
    <row r="30" spans="1:4" x14ac:dyDescent="0.25">
      <c r="C30" s="28"/>
      <c r="D30" s="28"/>
    </row>
    <row r="31" spans="1:4" x14ac:dyDescent="0.25">
      <c r="C31" s="28"/>
      <c r="D31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20" sqref="D20"/>
    </sheetView>
  </sheetViews>
  <sheetFormatPr defaultRowHeight="15" x14ac:dyDescent="0.25"/>
  <cols>
    <col min="1" max="1" width="15.28515625" customWidth="1"/>
  </cols>
  <sheetData>
    <row r="1" spans="1:3" x14ac:dyDescent="0.25">
      <c r="A1" t="s">
        <v>115</v>
      </c>
    </row>
    <row r="2" spans="1:3" x14ac:dyDescent="0.25">
      <c r="B2">
        <v>2011</v>
      </c>
      <c r="C2">
        <v>2016</v>
      </c>
    </row>
    <row r="3" spans="1:3" x14ac:dyDescent="0.25">
      <c r="A3" s="96" t="s">
        <v>58</v>
      </c>
      <c r="B3" s="97">
        <v>41.291108404384893</v>
      </c>
      <c r="C3" s="97">
        <v>49.075081610446134</v>
      </c>
    </row>
    <row r="4" spans="1:3" x14ac:dyDescent="0.25">
      <c r="A4" s="96" t="s">
        <v>59</v>
      </c>
      <c r="B4" s="97">
        <v>39.660780669144977</v>
      </c>
      <c r="C4" s="97">
        <v>59.932303786756925</v>
      </c>
    </row>
    <row r="5" spans="1:3" x14ac:dyDescent="0.25">
      <c r="A5" s="96" t="s">
        <v>62</v>
      </c>
      <c r="B5" s="97">
        <v>48.043728423475258</v>
      </c>
      <c r="C5" s="97">
        <v>39.031836022677716</v>
      </c>
    </row>
    <row r="6" spans="1:3" x14ac:dyDescent="0.25">
      <c r="A6" s="98" t="s">
        <v>65</v>
      </c>
      <c r="B6" s="99">
        <v>40</v>
      </c>
      <c r="C6" s="99">
        <v>39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H27" sqref="H27"/>
    </sheetView>
  </sheetViews>
  <sheetFormatPr defaultRowHeight="15" x14ac:dyDescent="0.25"/>
  <cols>
    <col min="1" max="1" width="10.7109375" customWidth="1"/>
    <col min="2" max="2" width="10.28515625" customWidth="1"/>
    <col min="3" max="3" width="11.28515625" customWidth="1"/>
  </cols>
  <sheetData>
    <row r="1" spans="1:3" x14ac:dyDescent="0.25">
      <c r="A1" s="111" t="s">
        <v>109</v>
      </c>
      <c r="B1" s="111"/>
      <c r="C1" s="111"/>
    </row>
    <row r="2" spans="1:3" x14ac:dyDescent="0.25">
      <c r="A2" s="25"/>
      <c r="B2" s="34" t="s">
        <v>110</v>
      </c>
      <c r="C2" s="34" t="s">
        <v>45</v>
      </c>
    </row>
    <row r="3" spans="1:3" x14ac:dyDescent="0.25">
      <c r="A3" s="26">
        <v>1991</v>
      </c>
      <c r="B3" s="32">
        <v>6649</v>
      </c>
      <c r="C3" s="33">
        <v>41</v>
      </c>
    </row>
    <row r="4" spans="1:3" x14ac:dyDescent="0.25">
      <c r="A4" s="26">
        <v>1992</v>
      </c>
      <c r="B4" s="32">
        <v>18208</v>
      </c>
      <c r="C4" s="33">
        <v>137</v>
      </c>
    </row>
    <row r="5" spans="1:3" x14ac:dyDescent="0.25">
      <c r="A5" s="26">
        <v>1993</v>
      </c>
      <c r="B5" s="32">
        <v>21243</v>
      </c>
      <c r="C5" s="33">
        <v>628</v>
      </c>
    </row>
    <row r="6" spans="1:3" x14ac:dyDescent="0.25">
      <c r="A6" s="26">
        <v>1994</v>
      </c>
      <c r="B6" s="32">
        <v>23539</v>
      </c>
      <c r="C6" s="32">
        <v>1345</v>
      </c>
    </row>
    <row r="7" spans="1:3" x14ac:dyDescent="0.25">
      <c r="A7" s="26">
        <v>1995</v>
      </c>
      <c r="B7" s="32">
        <v>25425</v>
      </c>
      <c r="C7" s="32">
        <v>3905</v>
      </c>
    </row>
    <row r="8" spans="1:3" x14ac:dyDescent="0.25">
      <c r="A8" s="26">
        <v>1996</v>
      </c>
      <c r="B8" s="32">
        <v>27241</v>
      </c>
      <c r="C8" s="32">
        <v>6236</v>
      </c>
    </row>
    <row r="9" spans="1:3" x14ac:dyDescent="0.25">
      <c r="A9" s="26">
        <v>1997</v>
      </c>
      <c r="B9" s="32">
        <v>25481</v>
      </c>
      <c r="C9" s="32">
        <v>8552</v>
      </c>
    </row>
    <row r="10" spans="1:3" x14ac:dyDescent="0.25">
      <c r="A10" s="26">
        <v>1998</v>
      </c>
      <c r="B10" s="32">
        <v>25155</v>
      </c>
      <c r="C10" s="32">
        <v>10512</v>
      </c>
    </row>
    <row r="11" spans="1:3" x14ac:dyDescent="0.25">
      <c r="A11" s="26">
        <v>1999</v>
      </c>
      <c r="B11" s="32">
        <v>24128</v>
      </c>
      <c r="C11" s="32">
        <v>10752</v>
      </c>
    </row>
    <row r="12" spans="1:3" x14ac:dyDescent="0.25">
      <c r="A12" s="26">
        <v>2000</v>
      </c>
      <c r="B12" s="32">
        <v>24154</v>
      </c>
      <c r="C12" s="32">
        <v>11284</v>
      </c>
    </row>
    <row r="13" spans="1:3" x14ac:dyDescent="0.25">
      <c r="A13" s="26">
        <v>2001</v>
      </c>
      <c r="B13" s="32">
        <v>24344</v>
      </c>
      <c r="C13" s="32">
        <v>11938</v>
      </c>
    </row>
    <row r="14" spans="1:3" x14ac:dyDescent="0.25">
      <c r="A14" s="26">
        <v>2002</v>
      </c>
      <c r="B14" s="32">
        <v>25185</v>
      </c>
      <c r="C14" s="32">
        <v>12331</v>
      </c>
    </row>
    <row r="15" spans="1:3" x14ac:dyDescent="0.25">
      <c r="A15" s="26">
        <v>2003</v>
      </c>
      <c r="B15" s="32">
        <v>24941</v>
      </c>
      <c r="C15" s="32">
        <v>12552</v>
      </c>
    </row>
    <row r="16" spans="1:3" x14ac:dyDescent="0.25">
      <c r="A16" s="26">
        <v>2004</v>
      </c>
      <c r="B16" s="32">
        <v>26272</v>
      </c>
      <c r="C16" s="32">
        <v>13853</v>
      </c>
    </row>
    <row r="17" spans="1:3" x14ac:dyDescent="0.25">
      <c r="A17" s="26">
        <v>2005</v>
      </c>
      <c r="B17" s="32">
        <v>27013</v>
      </c>
      <c r="C17" s="32">
        <v>14991</v>
      </c>
    </row>
    <row r="18" spans="1:3" x14ac:dyDescent="0.25">
      <c r="A18" s="26">
        <v>2006</v>
      </c>
      <c r="B18" s="32">
        <v>27584</v>
      </c>
      <c r="C18" s="32">
        <v>17079</v>
      </c>
    </row>
    <row r="19" spans="1:3" x14ac:dyDescent="0.25">
      <c r="A19" s="26">
        <v>2007</v>
      </c>
      <c r="B19" s="32">
        <v>28542</v>
      </c>
      <c r="C19" s="32">
        <v>18419</v>
      </c>
    </row>
    <row r="20" spans="1:3" x14ac:dyDescent="0.25">
      <c r="A20" s="26">
        <v>2008</v>
      </c>
      <c r="B20" s="32">
        <v>30402</v>
      </c>
      <c r="C20" s="32">
        <v>20394</v>
      </c>
    </row>
    <row r="21" spans="1:3" x14ac:dyDescent="0.25">
      <c r="A21" s="26">
        <v>2009</v>
      </c>
      <c r="B21" s="32">
        <v>31650</v>
      </c>
      <c r="C21" s="32">
        <v>22991</v>
      </c>
    </row>
    <row r="22" spans="1:3" x14ac:dyDescent="0.25">
      <c r="A22" s="26">
        <v>2010</v>
      </c>
      <c r="B22" s="32">
        <v>33883</v>
      </c>
      <c r="C22" s="32">
        <v>24144</v>
      </c>
    </row>
    <row r="23" spans="1:3" x14ac:dyDescent="0.25">
      <c r="A23" s="26">
        <v>2011</v>
      </c>
      <c r="B23" s="32">
        <v>34997</v>
      </c>
      <c r="C23" s="32">
        <v>25582</v>
      </c>
    </row>
    <row r="24" spans="1:3" x14ac:dyDescent="0.25">
      <c r="A24" s="26">
        <v>2012</v>
      </c>
      <c r="B24" s="32">
        <v>34922</v>
      </c>
      <c r="C24" s="32">
        <v>25314</v>
      </c>
    </row>
    <row r="25" spans="1:3" x14ac:dyDescent="0.25">
      <c r="A25" s="26">
        <v>2013</v>
      </c>
      <c r="B25" s="32">
        <v>36658</v>
      </c>
      <c r="C25" s="32">
        <v>25190</v>
      </c>
    </row>
    <row r="26" spans="1:3" x14ac:dyDescent="0.25">
      <c r="A26" s="26">
        <v>2014</v>
      </c>
      <c r="B26" s="32">
        <v>38158</v>
      </c>
      <c r="C26" s="32">
        <v>25383</v>
      </c>
    </row>
    <row r="27" spans="1:3" x14ac:dyDescent="0.25">
      <c r="A27" s="26">
        <v>2015</v>
      </c>
      <c r="B27" s="32">
        <v>40392</v>
      </c>
      <c r="C27" s="32">
        <v>24983</v>
      </c>
    </row>
    <row r="28" spans="1:3" x14ac:dyDescent="0.25">
      <c r="A28" s="26">
        <v>2016</v>
      </c>
      <c r="B28" s="32">
        <v>43649</v>
      </c>
      <c r="C28" s="32">
        <v>24441</v>
      </c>
    </row>
  </sheetData>
  <mergeCells count="1">
    <mergeCell ref="A1:C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4" workbookViewId="0">
      <selection activeCell="I28" sqref="I28"/>
    </sheetView>
  </sheetViews>
  <sheetFormatPr defaultRowHeight="15" x14ac:dyDescent="0.25"/>
  <cols>
    <col min="2" max="2" width="12.42578125" customWidth="1"/>
    <col min="3" max="3" width="12.5703125" bestFit="1" customWidth="1"/>
  </cols>
  <sheetData>
    <row r="1" spans="1:3" x14ac:dyDescent="0.25">
      <c r="A1" s="116" t="s">
        <v>111</v>
      </c>
      <c r="B1" s="117"/>
      <c r="C1" s="118"/>
    </row>
    <row r="2" spans="1:3" x14ac:dyDescent="0.25">
      <c r="A2" s="35"/>
      <c r="B2" s="25" t="s">
        <v>44</v>
      </c>
      <c r="C2" s="25" t="s">
        <v>45</v>
      </c>
    </row>
    <row r="3" spans="1:3" x14ac:dyDescent="0.25">
      <c r="A3" s="26">
        <v>1991</v>
      </c>
      <c r="B3" s="32">
        <v>1238</v>
      </c>
      <c r="C3" s="33">
        <v>1</v>
      </c>
    </row>
    <row r="4" spans="1:3" x14ac:dyDescent="0.25">
      <c r="A4" s="26">
        <v>1992</v>
      </c>
      <c r="B4" s="32">
        <v>3169</v>
      </c>
      <c r="C4" s="33">
        <v>11</v>
      </c>
    </row>
    <row r="5" spans="1:3" x14ac:dyDescent="0.25">
      <c r="A5" s="26">
        <v>1993</v>
      </c>
      <c r="B5" s="32">
        <v>4103</v>
      </c>
      <c r="C5" s="33">
        <v>74</v>
      </c>
    </row>
    <row r="6" spans="1:3" x14ac:dyDescent="0.25">
      <c r="A6" s="26">
        <v>1994</v>
      </c>
      <c r="B6" s="32">
        <v>4522</v>
      </c>
      <c r="C6" s="33">
        <v>251</v>
      </c>
    </row>
    <row r="7" spans="1:3" x14ac:dyDescent="0.25">
      <c r="A7" s="26">
        <v>1995</v>
      </c>
      <c r="B7" s="32">
        <v>4806</v>
      </c>
      <c r="C7" s="32">
        <v>1065</v>
      </c>
    </row>
    <row r="8" spans="1:3" x14ac:dyDescent="0.25">
      <c r="A8" s="26">
        <v>1996</v>
      </c>
      <c r="B8" s="32">
        <v>5551</v>
      </c>
      <c r="C8" s="32">
        <v>1699</v>
      </c>
    </row>
    <row r="9" spans="1:3" x14ac:dyDescent="0.25">
      <c r="A9" s="26">
        <v>1997</v>
      </c>
      <c r="B9" s="32">
        <v>5054</v>
      </c>
      <c r="C9" s="32">
        <v>2389</v>
      </c>
    </row>
    <row r="10" spans="1:3" x14ac:dyDescent="0.25">
      <c r="A10" s="26">
        <v>1998</v>
      </c>
      <c r="B10" s="32">
        <v>5434</v>
      </c>
      <c r="C10" s="32">
        <v>2989</v>
      </c>
    </row>
    <row r="11" spans="1:3" x14ac:dyDescent="0.25">
      <c r="A11" s="26">
        <v>1999</v>
      </c>
      <c r="B11" s="32">
        <v>5543</v>
      </c>
      <c r="C11" s="32">
        <v>3232</v>
      </c>
    </row>
    <row r="12" spans="1:3" x14ac:dyDescent="0.25">
      <c r="A12" s="26">
        <v>2000</v>
      </c>
      <c r="B12" s="32">
        <v>5702</v>
      </c>
      <c r="C12" s="32">
        <v>3328</v>
      </c>
    </row>
    <row r="13" spans="1:3" x14ac:dyDescent="0.25">
      <c r="A13" s="26">
        <v>2001</v>
      </c>
      <c r="B13" s="32">
        <v>5829</v>
      </c>
      <c r="C13" s="32">
        <v>3583</v>
      </c>
    </row>
    <row r="14" spans="1:3" x14ac:dyDescent="0.25">
      <c r="A14" s="26">
        <v>2002</v>
      </c>
      <c r="B14" s="32">
        <v>6085</v>
      </c>
      <c r="C14" s="32">
        <v>3792</v>
      </c>
    </row>
    <row r="15" spans="1:3" x14ac:dyDescent="0.25">
      <c r="A15" s="26">
        <v>2003</v>
      </c>
      <c r="B15" s="32">
        <v>6179</v>
      </c>
      <c r="C15" s="32">
        <v>4005</v>
      </c>
    </row>
    <row r="16" spans="1:3" x14ac:dyDescent="0.25">
      <c r="A16" s="26">
        <v>2004</v>
      </c>
      <c r="B16" s="32">
        <v>6131</v>
      </c>
      <c r="C16" s="32">
        <v>4188</v>
      </c>
    </row>
    <row r="17" spans="1:3" x14ac:dyDescent="0.25">
      <c r="A17" s="26">
        <v>2005</v>
      </c>
      <c r="B17" s="32">
        <v>6623</v>
      </c>
      <c r="C17" s="32">
        <v>4798</v>
      </c>
    </row>
    <row r="18" spans="1:3" x14ac:dyDescent="0.25">
      <c r="A18" s="26">
        <v>2006</v>
      </c>
      <c r="B18" s="32">
        <v>7223</v>
      </c>
      <c r="C18" s="32">
        <v>5569</v>
      </c>
    </row>
    <row r="19" spans="1:3" x14ac:dyDescent="0.25">
      <c r="A19" s="26">
        <v>2007</v>
      </c>
      <c r="B19" s="32">
        <v>7568</v>
      </c>
      <c r="C19" s="32">
        <v>6244</v>
      </c>
    </row>
    <row r="20" spans="1:3" x14ac:dyDescent="0.25">
      <c r="A20" s="26">
        <v>2008</v>
      </c>
      <c r="B20" s="32">
        <v>8089</v>
      </c>
      <c r="C20" s="32">
        <v>7140</v>
      </c>
    </row>
    <row r="21" spans="1:3" x14ac:dyDescent="0.25">
      <c r="A21" s="26">
        <v>2009</v>
      </c>
      <c r="B21" s="32">
        <v>8284</v>
      </c>
      <c r="C21" s="32">
        <v>7810</v>
      </c>
    </row>
    <row r="22" spans="1:3" x14ac:dyDescent="0.25">
      <c r="A22" s="26">
        <v>2010</v>
      </c>
      <c r="B22" s="32">
        <v>9042</v>
      </c>
      <c r="C22" s="32">
        <v>8038</v>
      </c>
    </row>
    <row r="23" spans="1:3" x14ac:dyDescent="0.25">
      <c r="A23" s="26">
        <v>2011</v>
      </c>
      <c r="B23" s="32">
        <v>9407</v>
      </c>
      <c r="C23" s="32">
        <v>8223</v>
      </c>
    </row>
    <row r="24" spans="1:3" x14ac:dyDescent="0.25">
      <c r="A24" s="26">
        <v>2012</v>
      </c>
      <c r="B24" s="32">
        <v>9578</v>
      </c>
      <c r="C24" s="32">
        <v>8371</v>
      </c>
    </row>
    <row r="25" spans="1:3" x14ac:dyDescent="0.25">
      <c r="A25" s="26">
        <v>2013</v>
      </c>
      <c r="B25" s="32">
        <v>10537</v>
      </c>
      <c r="C25" s="32">
        <v>8455</v>
      </c>
    </row>
    <row r="26" spans="1:3" x14ac:dyDescent="0.25">
      <c r="A26" s="26">
        <v>2014</v>
      </c>
      <c r="B26" s="32">
        <v>11334</v>
      </c>
      <c r="C26" s="32">
        <v>8701</v>
      </c>
    </row>
    <row r="27" spans="1:3" x14ac:dyDescent="0.25">
      <c r="A27" s="26">
        <v>2015</v>
      </c>
      <c r="B27" s="32">
        <v>12152</v>
      </c>
      <c r="C27" s="32">
        <v>8381</v>
      </c>
    </row>
    <row r="28" spans="1:3" x14ac:dyDescent="0.25">
      <c r="A28" s="26">
        <v>2016</v>
      </c>
      <c r="B28" s="32">
        <v>12571</v>
      </c>
      <c r="C28" s="32">
        <v>7467</v>
      </c>
    </row>
    <row r="29" spans="1:3" x14ac:dyDescent="0.25">
      <c r="B29" s="93"/>
      <c r="C29" s="93"/>
    </row>
  </sheetData>
  <mergeCells count="1">
    <mergeCell ref="A1:C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H24" sqref="H24"/>
    </sheetView>
  </sheetViews>
  <sheetFormatPr defaultRowHeight="15" x14ac:dyDescent="0.25"/>
  <sheetData>
    <row r="1" spans="1:2" x14ac:dyDescent="0.25">
      <c r="A1" s="111" t="s">
        <v>112</v>
      </c>
      <c r="B1" s="111"/>
    </row>
    <row r="2" spans="1:2" x14ac:dyDescent="0.25">
      <c r="A2" s="3" t="s">
        <v>12</v>
      </c>
      <c r="B2" s="7">
        <v>0.47978684307239983</v>
      </c>
    </row>
    <row r="3" spans="1:2" x14ac:dyDescent="0.25">
      <c r="A3" s="3" t="s">
        <v>13</v>
      </c>
      <c r="B3" s="7">
        <v>0.24898934215361998</v>
      </c>
    </row>
    <row r="4" spans="1:2" x14ac:dyDescent="0.25">
      <c r="A4" s="3" t="s">
        <v>14</v>
      </c>
      <c r="B4" s="7">
        <v>0.11539875045938992</v>
      </c>
    </row>
    <row r="5" spans="1:2" x14ac:dyDescent="0.25">
      <c r="A5" s="3" t="s">
        <v>15</v>
      </c>
      <c r="B5" s="7">
        <v>0.11539875045938992</v>
      </c>
    </row>
    <row r="6" spans="1:2" x14ac:dyDescent="0.25">
      <c r="A6" s="3" t="s">
        <v>16</v>
      </c>
      <c r="B6" s="7">
        <v>0.11025358324145534</v>
      </c>
    </row>
    <row r="7" spans="1:2" x14ac:dyDescent="0.25">
      <c r="A7" s="3" t="s">
        <v>17</v>
      </c>
      <c r="B7" s="7">
        <v>3.2892319000367515E-2</v>
      </c>
    </row>
  </sheetData>
  <mergeCells count="1">
    <mergeCell ref="A1:B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G20" sqref="G20"/>
    </sheetView>
  </sheetViews>
  <sheetFormatPr defaultRowHeight="15" x14ac:dyDescent="0.25"/>
  <cols>
    <col min="1" max="1" width="14" customWidth="1"/>
    <col min="3" max="3" width="10.5703125" customWidth="1"/>
    <col min="4" max="4" width="11.85546875" customWidth="1"/>
  </cols>
  <sheetData>
    <row r="1" spans="1:2" x14ac:dyDescent="0.25">
      <c r="A1" t="s">
        <v>50</v>
      </c>
    </row>
    <row r="2" spans="1:2" x14ac:dyDescent="0.25">
      <c r="A2" s="6" t="s">
        <v>49</v>
      </c>
      <c r="B2" s="76">
        <v>0.42</v>
      </c>
    </row>
    <row r="3" spans="1:2" x14ac:dyDescent="0.25">
      <c r="A3" s="6" t="s">
        <v>137</v>
      </c>
      <c r="B3" s="76">
        <v>0.41</v>
      </c>
    </row>
    <row r="4" spans="1:2" x14ac:dyDescent="0.25">
      <c r="A4" s="6" t="s">
        <v>8</v>
      </c>
      <c r="B4" s="76">
        <v>0.17</v>
      </c>
    </row>
    <row r="5" spans="1:2" x14ac:dyDescent="0.25">
      <c r="B5" s="94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H26" sqref="H26"/>
    </sheetView>
  </sheetViews>
  <sheetFormatPr defaultRowHeight="15" x14ac:dyDescent="0.25"/>
  <sheetData>
    <row r="1" spans="1:4" x14ac:dyDescent="0.25">
      <c r="A1" s="111" t="s">
        <v>51</v>
      </c>
      <c r="B1" s="111"/>
      <c r="C1" s="111"/>
      <c r="D1" s="111"/>
    </row>
    <row r="2" spans="1:4" ht="27.75" customHeight="1" x14ac:dyDescent="0.25">
      <c r="A2" s="41"/>
      <c r="B2" s="37" t="s">
        <v>137</v>
      </c>
      <c r="C2" s="37" t="s">
        <v>8</v>
      </c>
      <c r="D2" s="37" t="s">
        <v>49</v>
      </c>
    </row>
    <row r="3" spans="1:4" x14ac:dyDescent="0.25">
      <c r="A3" s="26">
        <v>2006</v>
      </c>
      <c r="B3" s="33">
        <v>94</v>
      </c>
      <c r="C3" s="33">
        <v>70</v>
      </c>
      <c r="D3" s="33">
        <v>350</v>
      </c>
    </row>
    <row r="4" spans="1:4" x14ac:dyDescent="0.25">
      <c r="A4" s="26">
        <v>2007</v>
      </c>
      <c r="B4" s="33">
        <v>84</v>
      </c>
      <c r="C4" s="33">
        <v>55</v>
      </c>
      <c r="D4" s="33">
        <v>343</v>
      </c>
    </row>
    <row r="5" spans="1:4" x14ac:dyDescent="0.25">
      <c r="A5" s="26">
        <v>2008</v>
      </c>
      <c r="B5" s="33">
        <v>101</v>
      </c>
      <c r="C5" s="33">
        <v>61</v>
      </c>
      <c r="D5" s="33">
        <v>339</v>
      </c>
    </row>
    <row r="6" spans="1:4" x14ac:dyDescent="0.25">
      <c r="A6" s="26">
        <v>2009</v>
      </c>
      <c r="B6" s="33">
        <v>107</v>
      </c>
      <c r="C6" s="33">
        <v>54</v>
      </c>
      <c r="D6" s="33">
        <v>303</v>
      </c>
    </row>
    <row r="7" spans="1:4" x14ac:dyDescent="0.25">
      <c r="A7" s="26">
        <v>2010</v>
      </c>
      <c r="B7" s="33">
        <v>161</v>
      </c>
      <c r="C7" s="33">
        <v>72</v>
      </c>
      <c r="D7" s="33">
        <v>328</v>
      </c>
    </row>
    <row r="8" spans="1:4" x14ac:dyDescent="0.25">
      <c r="A8" s="26">
        <v>2011</v>
      </c>
      <c r="B8" s="33">
        <v>164</v>
      </c>
      <c r="C8" s="33">
        <v>77</v>
      </c>
      <c r="D8" s="33">
        <v>317</v>
      </c>
    </row>
    <row r="9" spans="1:4" x14ac:dyDescent="0.25">
      <c r="A9" s="26">
        <v>2012</v>
      </c>
      <c r="B9" s="33">
        <v>234</v>
      </c>
      <c r="C9" s="33">
        <v>64</v>
      </c>
      <c r="D9" s="33">
        <v>311</v>
      </c>
    </row>
    <row r="10" spans="1:4" x14ac:dyDescent="0.25">
      <c r="A10" s="26">
        <v>2013</v>
      </c>
      <c r="B10" s="33">
        <v>212</v>
      </c>
      <c r="C10" s="33">
        <v>62</v>
      </c>
      <c r="D10" s="33">
        <v>362</v>
      </c>
    </row>
    <row r="11" spans="1:4" x14ac:dyDescent="0.25">
      <c r="A11" s="26">
        <v>2014</v>
      </c>
      <c r="B11" s="33">
        <v>275</v>
      </c>
      <c r="C11" s="33">
        <v>74</v>
      </c>
      <c r="D11" s="33">
        <v>338</v>
      </c>
    </row>
    <row r="12" spans="1:4" x14ac:dyDescent="0.25">
      <c r="A12" s="26">
        <v>2015</v>
      </c>
      <c r="B12" s="33">
        <v>336</v>
      </c>
      <c r="C12" s="33">
        <v>76</v>
      </c>
      <c r="D12" s="33">
        <v>294</v>
      </c>
    </row>
    <row r="13" spans="1:4" x14ac:dyDescent="0.25">
      <c r="A13" s="26">
        <v>2016</v>
      </c>
      <c r="B13" s="33">
        <v>318</v>
      </c>
      <c r="C13" s="33">
        <v>80</v>
      </c>
      <c r="D13" s="33">
        <v>324</v>
      </c>
    </row>
  </sheetData>
  <mergeCells count="1">
    <mergeCell ref="A1:D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F13" sqref="F13"/>
    </sheetView>
  </sheetViews>
  <sheetFormatPr defaultRowHeight="15" x14ac:dyDescent="0.25"/>
  <sheetData>
    <row r="1" spans="1:2" ht="35.25" customHeight="1" x14ac:dyDescent="0.25">
      <c r="A1" s="95" t="s">
        <v>126</v>
      </c>
      <c r="B1" s="95"/>
    </row>
    <row r="2" spans="1:2" x14ac:dyDescent="0.25">
      <c r="A2" s="6"/>
      <c r="B2" s="26" t="s">
        <v>52</v>
      </c>
    </row>
    <row r="3" spans="1:2" x14ac:dyDescent="0.25">
      <c r="A3" s="26">
        <v>2008</v>
      </c>
      <c r="B3" s="33">
        <v>16</v>
      </c>
    </row>
    <row r="4" spans="1:2" x14ac:dyDescent="0.25">
      <c r="A4" s="26">
        <v>2009</v>
      </c>
      <c r="B4" s="33">
        <v>19</v>
      </c>
    </row>
    <row r="5" spans="1:2" x14ac:dyDescent="0.25">
      <c r="A5" s="26">
        <v>2010</v>
      </c>
      <c r="B5" s="33">
        <v>19</v>
      </c>
    </row>
    <row r="6" spans="1:2" x14ac:dyDescent="0.25">
      <c r="A6" s="26">
        <v>2011</v>
      </c>
      <c r="B6" s="33">
        <v>18</v>
      </c>
    </row>
    <row r="7" spans="1:2" x14ac:dyDescent="0.25">
      <c r="A7" s="26">
        <v>2012</v>
      </c>
      <c r="B7" s="33">
        <v>16</v>
      </c>
    </row>
    <row r="8" spans="1:2" x14ac:dyDescent="0.25">
      <c r="A8" s="26">
        <v>2013</v>
      </c>
      <c r="B8" s="33">
        <v>16</v>
      </c>
    </row>
    <row r="9" spans="1:2" x14ac:dyDescent="0.25">
      <c r="A9" s="26">
        <v>2014</v>
      </c>
      <c r="B9" s="33">
        <v>15</v>
      </c>
    </row>
    <row r="10" spans="1:2" x14ac:dyDescent="0.25">
      <c r="A10" s="26">
        <v>2015</v>
      </c>
      <c r="B10" s="33">
        <v>17</v>
      </c>
    </row>
    <row r="11" spans="1:2" x14ac:dyDescent="0.25">
      <c r="A11" s="26">
        <v>2016</v>
      </c>
      <c r="B11" s="33">
        <v>16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H24" sqref="H24"/>
    </sheetView>
  </sheetViews>
  <sheetFormatPr defaultRowHeight="15" x14ac:dyDescent="0.25"/>
  <cols>
    <col min="1" max="1" width="12.7109375" customWidth="1"/>
    <col min="2" max="2" width="12.85546875" customWidth="1"/>
    <col min="3" max="3" width="14.28515625" customWidth="1"/>
  </cols>
  <sheetData>
    <row r="1" spans="1:3" x14ac:dyDescent="0.25">
      <c r="A1" s="119" t="s">
        <v>127</v>
      </c>
      <c r="B1" s="119"/>
      <c r="C1" s="119"/>
    </row>
    <row r="2" spans="1:3" x14ac:dyDescent="0.25">
      <c r="A2" s="42"/>
      <c r="B2" s="26" t="s">
        <v>10</v>
      </c>
      <c r="C2" s="26" t="s">
        <v>11</v>
      </c>
    </row>
    <row r="3" spans="1:3" x14ac:dyDescent="0.25">
      <c r="A3" s="26">
        <v>2008</v>
      </c>
      <c r="B3" s="33">
        <v>505</v>
      </c>
      <c r="C3" s="32">
        <v>2750</v>
      </c>
    </row>
    <row r="4" spans="1:3" x14ac:dyDescent="0.25">
      <c r="A4" s="26">
        <v>2009</v>
      </c>
      <c r="B4" s="33">
        <v>710</v>
      </c>
      <c r="C4" s="32">
        <v>3080</v>
      </c>
    </row>
    <row r="5" spans="1:3" x14ac:dyDescent="0.25">
      <c r="A5" s="26">
        <v>2010</v>
      </c>
      <c r="B5" s="33">
        <v>750</v>
      </c>
      <c r="C5" s="32">
        <v>3198</v>
      </c>
    </row>
    <row r="6" spans="1:3" x14ac:dyDescent="0.25">
      <c r="A6" s="26">
        <v>2011</v>
      </c>
      <c r="B6" s="33">
        <v>739</v>
      </c>
      <c r="C6" s="32">
        <v>3369</v>
      </c>
    </row>
    <row r="7" spans="1:3" x14ac:dyDescent="0.25">
      <c r="A7" s="26">
        <v>2012</v>
      </c>
      <c r="B7" s="33">
        <v>736</v>
      </c>
      <c r="C7" s="32">
        <v>3742</v>
      </c>
    </row>
    <row r="8" spans="1:3" x14ac:dyDescent="0.25">
      <c r="A8" s="26">
        <v>2013</v>
      </c>
      <c r="B8" s="33">
        <v>730</v>
      </c>
      <c r="C8" s="32">
        <v>3912</v>
      </c>
    </row>
    <row r="9" spans="1:3" x14ac:dyDescent="0.25">
      <c r="A9" s="26">
        <v>2014</v>
      </c>
      <c r="B9" s="33">
        <v>715</v>
      </c>
      <c r="C9" s="32">
        <v>3981</v>
      </c>
    </row>
    <row r="10" spans="1:3" x14ac:dyDescent="0.25">
      <c r="A10" s="26">
        <v>2015</v>
      </c>
      <c r="B10" s="33">
        <v>866</v>
      </c>
      <c r="C10" s="32">
        <v>4105</v>
      </c>
    </row>
    <row r="11" spans="1:3" x14ac:dyDescent="0.25">
      <c r="A11" s="26">
        <v>2016</v>
      </c>
      <c r="B11" s="33">
        <v>867</v>
      </c>
      <c r="C11" s="32">
        <v>4580</v>
      </c>
    </row>
  </sheetData>
  <mergeCells count="1">
    <mergeCell ref="A1:C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I25" sqref="I25"/>
    </sheetView>
  </sheetViews>
  <sheetFormatPr defaultRowHeight="15" x14ac:dyDescent="0.25"/>
  <cols>
    <col min="11" max="11" width="26.28515625" customWidth="1"/>
    <col min="12" max="12" width="10.42578125" customWidth="1"/>
  </cols>
  <sheetData>
    <row r="1" spans="1:17" x14ac:dyDescent="0.25">
      <c r="A1" s="111" t="s">
        <v>113</v>
      </c>
      <c r="B1" s="111"/>
      <c r="C1" s="111"/>
    </row>
    <row r="2" spans="1:17" ht="24" x14ac:dyDescent="0.25">
      <c r="A2" s="43"/>
      <c r="B2" s="37" t="s">
        <v>10</v>
      </c>
      <c r="C2" s="37" t="s">
        <v>11</v>
      </c>
    </row>
    <row r="3" spans="1:17" x14ac:dyDescent="0.25">
      <c r="A3" s="26">
        <v>2008</v>
      </c>
      <c r="B3" s="33">
        <v>63</v>
      </c>
      <c r="C3" s="33">
        <v>350</v>
      </c>
    </row>
    <row r="4" spans="1:17" x14ac:dyDescent="0.25">
      <c r="A4" s="26">
        <v>2009</v>
      </c>
      <c r="B4" s="33">
        <v>100</v>
      </c>
      <c r="C4" s="33">
        <v>357</v>
      </c>
      <c r="J4" s="28"/>
      <c r="K4" s="28"/>
      <c r="L4" s="28"/>
      <c r="M4" s="28"/>
      <c r="N4" s="28"/>
      <c r="O4" s="28"/>
      <c r="P4" s="28"/>
      <c r="Q4" s="28"/>
    </row>
    <row r="5" spans="1:17" x14ac:dyDescent="0.25">
      <c r="A5" s="26">
        <v>2010</v>
      </c>
      <c r="B5" s="33">
        <v>124</v>
      </c>
      <c r="C5" s="33">
        <v>437</v>
      </c>
      <c r="J5" s="28"/>
      <c r="K5" s="28"/>
      <c r="L5" s="28"/>
      <c r="M5" s="28"/>
      <c r="N5" s="28"/>
      <c r="O5" s="28"/>
      <c r="P5" s="28"/>
      <c r="Q5" s="28"/>
    </row>
    <row r="6" spans="1:17" x14ac:dyDescent="0.25">
      <c r="A6" s="26">
        <v>2011</v>
      </c>
      <c r="B6" s="33">
        <v>124</v>
      </c>
      <c r="C6" s="33">
        <v>434</v>
      </c>
      <c r="J6" s="28"/>
      <c r="K6" s="45"/>
      <c r="L6" s="46"/>
      <c r="M6" s="46"/>
      <c r="N6" s="47"/>
      <c r="O6" s="28"/>
      <c r="P6" s="28"/>
      <c r="Q6" s="28"/>
    </row>
    <row r="7" spans="1:17" x14ac:dyDescent="0.25">
      <c r="A7" s="26">
        <v>2012</v>
      </c>
      <c r="B7" s="33">
        <v>126</v>
      </c>
      <c r="C7" s="33">
        <v>483</v>
      </c>
      <c r="J7" s="28"/>
      <c r="K7" s="46"/>
      <c r="L7" s="48"/>
      <c r="M7" s="48"/>
      <c r="N7" s="49"/>
      <c r="O7" s="28"/>
      <c r="P7" s="28"/>
      <c r="Q7" s="28"/>
    </row>
    <row r="8" spans="1:17" x14ac:dyDescent="0.25">
      <c r="A8" s="26">
        <v>2013</v>
      </c>
      <c r="B8" s="33">
        <v>122</v>
      </c>
      <c r="C8" s="33">
        <v>514</v>
      </c>
      <c r="J8" s="28"/>
      <c r="K8" s="46"/>
      <c r="L8" s="48"/>
      <c r="M8" s="48"/>
      <c r="N8" s="49"/>
      <c r="O8" s="28"/>
      <c r="P8" s="28"/>
      <c r="Q8" s="28"/>
    </row>
    <row r="9" spans="1:17" x14ac:dyDescent="0.25">
      <c r="A9" s="26">
        <v>2014</v>
      </c>
      <c r="B9" s="33">
        <v>142</v>
      </c>
      <c r="C9" s="33">
        <v>545</v>
      </c>
      <c r="J9" s="28"/>
      <c r="K9" s="46"/>
      <c r="L9" s="48"/>
      <c r="M9" s="48"/>
      <c r="N9" s="49"/>
      <c r="O9" s="28"/>
      <c r="P9" s="28"/>
      <c r="Q9" s="28"/>
    </row>
    <row r="10" spans="1:17" x14ac:dyDescent="0.25">
      <c r="A10" s="26">
        <v>2015</v>
      </c>
      <c r="B10" s="33">
        <v>132</v>
      </c>
      <c r="C10" s="33">
        <v>574</v>
      </c>
      <c r="J10" s="28"/>
      <c r="K10" s="50"/>
      <c r="L10" s="51"/>
      <c r="M10" s="51"/>
      <c r="N10" s="52"/>
      <c r="O10" s="28"/>
      <c r="P10" s="28"/>
      <c r="Q10" s="28"/>
    </row>
    <row r="11" spans="1:17" x14ac:dyDescent="0.25">
      <c r="A11" s="26">
        <v>2016</v>
      </c>
      <c r="B11" s="33">
        <v>126</v>
      </c>
      <c r="C11" s="33">
        <v>596</v>
      </c>
      <c r="J11" s="28"/>
      <c r="K11" s="53"/>
      <c r="L11" s="29"/>
      <c r="M11" s="29"/>
      <c r="N11" s="54"/>
      <c r="O11" s="28"/>
      <c r="P11" s="28"/>
      <c r="Q11" s="28"/>
    </row>
    <row r="12" spans="1:17" x14ac:dyDescent="0.25">
      <c r="J12" s="28"/>
      <c r="K12" s="53"/>
      <c r="L12" s="29"/>
      <c r="M12" s="29"/>
      <c r="N12" s="54"/>
      <c r="O12" s="28"/>
      <c r="P12" s="28"/>
      <c r="Q12" s="28"/>
    </row>
    <row r="13" spans="1:17" x14ac:dyDescent="0.25">
      <c r="J13" s="28"/>
      <c r="K13" s="53"/>
      <c r="L13" s="29"/>
      <c r="M13" s="29"/>
      <c r="N13" s="54"/>
      <c r="O13" s="28"/>
      <c r="P13" s="28"/>
      <c r="Q13" s="28"/>
    </row>
    <row r="14" spans="1:17" x14ac:dyDescent="0.25">
      <c r="J14" s="28"/>
      <c r="K14" s="53"/>
      <c r="L14" s="29"/>
      <c r="M14" s="29"/>
      <c r="N14" s="54"/>
      <c r="O14" s="28"/>
      <c r="P14" s="28"/>
      <c r="Q14" s="28"/>
    </row>
    <row r="15" spans="1:17" x14ac:dyDescent="0.25">
      <c r="J15" s="28"/>
      <c r="K15" s="53"/>
      <c r="L15" s="29"/>
      <c r="M15" s="29"/>
      <c r="N15" s="54"/>
      <c r="O15" s="28"/>
      <c r="P15" s="28"/>
      <c r="Q15" s="28"/>
    </row>
    <row r="16" spans="1:17" x14ac:dyDescent="0.25">
      <c r="J16" s="28"/>
      <c r="K16" s="53"/>
      <c r="L16" s="29"/>
      <c r="M16" s="29"/>
      <c r="N16" s="54"/>
      <c r="O16" s="28"/>
      <c r="P16" s="28"/>
      <c r="Q16" s="28"/>
    </row>
    <row r="17" spans="10:17" x14ac:dyDescent="0.25">
      <c r="J17" s="28"/>
      <c r="K17" s="53"/>
      <c r="L17" s="29"/>
      <c r="M17" s="29"/>
      <c r="N17" s="54"/>
      <c r="O17" s="28"/>
      <c r="P17" s="28"/>
      <c r="Q17" s="28"/>
    </row>
    <row r="18" spans="10:17" x14ac:dyDescent="0.25">
      <c r="J18" s="28"/>
      <c r="K18" s="53"/>
      <c r="L18" s="29"/>
      <c r="M18" s="29"/>
      <c r="N18" s="54"/>
      <c r="O18" s="28"/>
      <c r="P18" s="28"/>
      <c r="Q18" s="28"/>
    </row>
    <row r="19" spans="10:17" x14ac:dyDescent="0.25">
      <c r="J19" s="28"/>
      <c r="K19" s="53"/>
      <c r="L19" s="29"/>
      <c r="M19" s="29"/>
      <c r="N19" s="54"/>
      <c r="O19" s="28"/>
      <c r="P19" s="28"/>
      <c r="Q19" s="28"/>
    </row>
    <row r="20" spans="10:17" x14ac:dyDescent="0.25">
      <c r="J20" s="28"/>
      <c r="K20" s="55"/>
      <c r="L20" s="55"/>
      <c r="M20" s="55"/>
      <c r="N20" s="55"/>
      <c r="O20" s="28"/>
      <c r="P20" s="28"/>
      <c r="Q20" s="28"/>
    </row>
    <row r="21" spans="10:17" x14ac:dyDescent="0.25">
      <c r="J21" s="28"/>
      <c r="K21" s="28"/>
      <c r="L21" s="28"/>
      <c r="M21" s="28"/>
      <c r="N21" s="28"/>
      <c r="O21" s="28"/>
      <c r="P21" s="28"/>
      <c r="Q21" s="28"/>
    </row>
    <row r="22" spans="10:17" x14ac:dyDescent="0.25">
      <c r="J22" s="28"/>
      <c r="K22" s="28"/>
      <c r="L22" s="28"/>
      <c r="M22" s="28"/>
      <c r="N22" s="28"/>
      <c r="O22" s="28"/>
      <c r="P22" s="28"/>
      <c r="Q22" s="28"/>
    </row>
    <row r="23" spans="10:17" x14ac:dyDescent="0.25">
      <c r="J23" s="28"/>
      <c r="K23" s="28"/>
      <c r="L23" s="28"/>
      <c r="M23" s="28"/>
      <c r="N23" s="28"/>
      <c r="O23" s="28"/>
      <c r="P23" s="28"/>
      <c r="Q23" s="28"/>
    </row>
    <row r="24" spans="10:17" x14ac:dyDescent="0.25">
      <c r="J24" s="28"/>
      <c r="K24" s="28"/>
      <c r="L24" s="28"/>
      <c r="M24" s="28"/>
      <c r="N24" s="28"/>
      <c r="O24" s="28"/>
      <c r="P24" s="28"/>
      <c r="Q24" s="28"/>
    </row>
    <row r="25" spans="10:17" x14ac:dyDescent="0.25">
      <c r="J25" s="28"/>
      <c r="K25" s="28"/>
      <c r="L25" s="28"/>
      <c r="M25" s="28"/>
      <c r="N25" s="28"/>
      <c r="O25" s="28"/>
      <c r="P25" s="28"/>
      <c r="Q25" s="28"/>
    </row>
    <row r="26" spans="10:17" x14ac:dyDescent="0.25">
      <c r="J26" s="28"/>
      <c r="K26" s="28"/>
      <c r="L26" s="28"/>
      <c r="M26" s="28"/>
      <c r="N26" s="28"/>
      <c r="O26" s="28"/>
      <c r="P26" s="28"/>
      <c r="Q26" s="28"/>
    </row>
    <row r="27" spans="10:17" x14ac:dyDescent="0.25">
      <c r="J27" s="28"/>
      <c r="K27" s="28"/>
      <c r="L27" s="28"/>
      <c r="M27" s="28"/>
      <c r="N27" s="28"/>
      <c r="O27" s="28"/>
      <c r="P27" s="28"/>
      <c r="Q27" s="28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F10" sqref="F10"/>
    </sheetView>
  </sheetViews>
  <sheetFormatPr defaultRowHeight="15" x14ac:dyDescent="0.25"/>
  <cols>
    <col min="1" max="1" width="16.7109375" customWidth="1"/>
  </cols>
  <sheetData>
    <row r="1" spans="1:3" ht="15" customHeight="1" x14ac:dyDescent="0.25">
      <c r="A1" s="36" t="s">
        <v>128</v>
      </c>
      <c r="B1" s="36"/>
      <c r="C1" s="36"/>
    </row>
    <row r="2" spans="1:3" x14ac:dyDescent="0.25">
      <c r="B2">
        <v>2011</v>
      </c>
      <c r="C2">
        <v>2016</v>
      </c>
    </row>
    <row r="3" spans="1:3" x14ac:dyDescent="0.25">
      <c r="A3" t="s">
        <v>58</v>
      </c>
      <c r="B3">
        <v>0</v>
      </c>
      <c r="C3">
        <v>3</v>
      </c>
    </row>
    <row r="4" spans="1:3" x14ac:dyDescent="0.25">
      <c r="A4" t="s">
        <v>59</v>
      </c>
      <c r="B4">
        <v>43</v>
      </c>
      <c r="C4">
        <v>65</v>
      </c>
    </row>
    <row r="5" spans="1:3" x14ac:dyDescent="0.25">
      <c r="A5" t="s">
        <v>62</v>
      </c>
      <c r="B5">
        <v>15</v>
      </c>
      <c r="C5">
        <v>26</v>
      </c>
    </row>
    <row r="6" spans="1:3" x14ac:dyDescent="0.25">
      <c r="A6" t="s">
        <v>65</v>
      </c>
      <c r="B6">
        <v>15</v>
      </c>
      <c r="C6"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4" workbookViewId="0">
      <selection activeCell="E23" sqref="E23"/>
    </sheetView>
  </sheetViews>
  <sheetFormatPr defaultRowHeight="15" x14ac:dyDescent="0.25"/>
  <cols>
    <col min="1" max="1" width="26.28515625" customWidth="1"/>
    <col min="5" max="5" width="9.140625" customWidth="1"/>
  </cols>
  <sheetData>
    <row r="1" spans="1:3" ht="30.75" customHeight="1" x14ac:dyDescent="0.25">
      <c r="A1" s="120" t="s">
        <v>129</v>
      </c>
      <c r="B1" s="120"/>
      <c r="C1" s="120"/>
    </row>
    <row r="2" spans="1:3" x14ac:dyDescent="0.25">
      <c r="B2">
        <v>2011</v>
      </c>
      <c r="C2">
        <v>2016</v>
      </c>
    </row>
    <row r="3" spans="1:3" x14ac:dyDescent="0.25">
      <c r="A3" t="s">
        <v>56</v>
      </c>
      <c r="B3">
        <v>55</v>
      </c>
      <c r="C3">
        <v>27</v>
      </c>
    </row>
    <row r="4" spans="1:3" x14ac:dyDescent="0.25">
      <c r="A4" t="s">
        <v>53</v>
      </c>
      <c r="B4">
        <v>30</v>
      </c>
      <c r="C4">
        <v>27</v>
      </c>
    </row>
    <row r="5" spans="1:3" x14ac:dyDescent="0.25">
      <c r="A5" t="s">
        <v>64</v>
      </c>
      <c r="B5">
        <v>30</v>
      </c>
      <c r="C5">
        <v>19</v>
      </c>
    </row>
    <row r="6" spans="1:3" x14ac:dyDescent="0.25">
      <c r="A6" t="s">
        <v>61</v>
      </c>
      <c r="B6">
        <v>25</v>
      </c>
      <c r="C6">
        <v>15</v>
      </c>
    </row>
    <row r="7" spans="1:3" x14ac:dyDescent="0.25">
      <c r="A7" t="s">
        <v>63</v>
      </c>
      <c r="B7">
        <v>25</v>
      </c>
      <c r="C7">
        <v>15</v>
      </c>
    </row>
    <row r="8" spans="1:3" x14ac:dyDescent="0.25">
      <c r="A8" t="s">
        <v>57</v>
      </c>
      <c r="B8">
        <v>17</v>
      </c>
      <c r="C8">
        <v>10</v>
      </c>
    </row>
    <row r="9" spans="1:3" x14ac:dyDescent="0.25">
      <c r="A9" t="s">
        <v>54</v>
      </c>
      <c r="B9">
        <v>16</v>
      </c>
      <c r="C9">
        <v>4</v>
      </c>
    </row>
    <row r="10" spans="1:3" x14ac:dyDescent="0.25">
      <c r="A10" t="s">
        <v>55</v>
      </c>
      <c r="B10">
        <v>8</v>
      </c>
      <c r="C10">
        <v>2</v>
      </c>
    </row>
    <row r="11" spans="1:3" x14ac:dyDescent="0.25">
      <c r="A11" t="s">
        <v>60</v>
      </c>
      <c r="B11">
        <v>3</v>
      </c>
      <c r="C11">
        <v>2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1" sqref="A21"/>
    </sheetView>
  </sheetViews>
  <sheetFormatPr defaultRowHeight="15" x14ac:dyDescent="0.25"/>
  <cols>
    <col min="1" max="1" width="31.28515625" customWidth="1"/>
    <col min="10" max="10" width="6.85546875" customWidth="1"/>
  </cols>
  <sheetData>
    <row r="1" spans="1:3" ht="15.75" customHeight="1" x14ac:dyDescent="0.25">
      <c r="A1" t="s">
        <v>114</v>
      </c>
    </row>
    <row r="2" spans="1:3" x14ac:dyDescent="0.25">
      <c r="A2" s="6"/>
      <c r="B2" s="3" t="s">
        <v>81</v>
      </c>
      <c r="C2" s="3" t="s">
        <v>86</v>
      </c>
    </row>
    <row r="3" spans="1:3" x14ac:dyDescent="0.25">
      <c r="A3" s="96" t="s">
        <v>53</v>
      </c>
      <c r="B3" s="97">
        <v>34.180327868852459</v>
      </c>
      <c r="C3" s="97">
        <v>43.812025685931118</v>
      </c>
    </row>
    <row r="4" spans="1:3" x14ac:dyDescent="0.25">
      <c r="A4" s="96" t="s">
        <v>54</v>
      </c>
      <c r="B4" s="97">
        <v>62.906672999287579</v>
      </c>
      <c r="C4" s="97">
        <v>45.982599795291712</v>
      </c>
    </row>
    <row r="5" spans="1:3" x14ac:dyDescent="0.25">
      <c r="A5" s="96" t="s">
        <v>55</v>
      </c>
      <c r="B5" s="97">
        <v>27.386516250335752</v>
      </c>
      <c r="C5" s="97">
        <v>25.659238213619815</v>
      </c>
    </row>
    <row r="6" spans="1:3" x14ac:dyDescent="0.25">
      <c r="A6" s="96" t="s">
        <v>133</v>
      </c>
      <c r="B6" s="97">
        <v>64.163265306122454</v>
      </c>
      <c r="C6" s="97">
        <v>61.848958333333336</v>
      </c>
    </row>
    <row r="7" spans="1:3" x14ac:dyDescent="0.25">
      <c r="A7" s="96" t="s">
        <v>134</v>
      </c>
      <c r="B7" s="97">
        <v>50.065338124795822</v>
      </c>
      <c r="C7" s="97">
        <v>58.517294298193832</v>
      </c>
    </row>
    <row r="8" spans="1:3" x14ac:dyDescent="0.25">
      <c r="A8" s="96" t="s">
        <v>135</v>
      </c>
      <c r="B8" s="97">
        <v>34.940494354592616</v>
      </c>
      <c r="C8" s="97">
        <v>39.879785704952312</v>
      </c>
    </row>
    <row r="9" spans="1:3" x14ac:dyDescent="0.25">
      <c r="A9" s="96" t="s">
        <v>136</v>
      </c>
      <c r="B9" s="97">
        <v>40.613382899628256</v>
      </c>
      <c r="C9" s="97">
        <v>47.480814147480814</v>
      </c>
    </row>
    <row r="10" spans="1:3" x14ac:dyDescent="0.25">
      <c r="A10" s="96" t="s">
        <v>63</v>
      </c>
      <c r="B10" s="97">
        <v>48.452380952380949</v>
      </c>
      <c r="C10" s="97">
        <v>42.316313823163135</v>
      </c>
    </row>
    <row r="11" spans="1:3" x14ac:dyDescent="0.25">
      <c r="A11" s="96" t="s">
        <v>64</v>
      </c>
      <c r="B11" s="97">
        <v>49.481058640373639</v>
      </c>
      <c r="C11" s="97">
        <v>42.737216993131518</v>
      </c>
    </row>
  </sheetData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E24" sqref="E24"/>
    </sheetView>
  </sheetViews>
  <sheetFormatPr defaultRowHeight="15" x14ac:dyDescent="0.25"/>
  <cols>
    <col min="1" max="1" width="14.5703125" customWidth="1"/>
    <col min="2" max="2" width="15.5703125" customWidth="1"/>
    <col min="3" max="3" width="13.7109375" customWidth="1"/>
    <col min="4" max="4" width="14.140625" customWidth="1"/>
  </cols>
  <sheetData>
    <row r="1" spans="1:2" x14ac:dyDescent="0.25">
      <c r="A1" t="s">
        <v>130</v>
      </c>
    </row>
    <row r="2" spans="1:2" ht="24" x14ac:dyDescent="0.25">
      <c r="A2" s="39" t="s">
        <v>28</v>
      </c>
      <c r="B2" s="34" t="s">
        <v>47</v>
      </c>
    </row>
    <row r="3" spans="1:2" x14ac:dyDescent="0.25">
      <c r="A3" s="26">
        <v>1991</v>
      </c>
      <c r="B3" s="32">
        <v>9344</v>
      </c>
    </row>
    <row r="4" spans="1:2" x14ac:dyDescent="0.25">
      <c r="A4" s="26">
        <v>1992</v>
      </c>
      <c r="B4" s="32">
        <v>26081</v>
      </c>
    </row>
    <row r="5" spans="1:2" x14ac:dyDescent="0.25">
      <c r="A5" s="26">
        <v>1993</v>
      </c>
      <c r="B5" s="32">
        <v>24265</v>
      </c>
    </row>
    <row r="6" spans="1:2" x14ac:dyDescent="0.25">
      <c r="A6" s="26">
        <v>1994</v>
      </c>
      <c r="B6" s="32">
        <v>21490</v>
      </c>
    </row>
    <row r="7" spans="1:2" x14ac:dyDescent="0.25">
      <c r="A7" s="26">
        <v>1995</v>
      </c>
      <c r="B7" s="32">
        <v>18014</v>
      </c>
    </row>
    <row r="8" spans="1:2" x14ac:dyDescent="0.25">
      <c r="A8" s="26">
        <v>1996</v>
      </c>
      <c r="B8" s="32">
        <v>14927</v>
      </c>
    </row>
    <row r="9" spans="1:2" x14ac:dyDescent="0.25">
      <c r="A9" s="26">
        <v>1997</v>
      </c>
      <c r="B9" s="32">
        <v>13309</v>
      </c>
    </row>
    <row r="10" spans="1:2" x14ac:dyDescent="0.25">
      <c r="A10" s="26">
        <v>1998</v>
      </c>
      <c r="B10" s="32">
        <v>11581</v>
      </c>
    </row>
    <row r="11" spans="1:2" x14ac:dyDescent="0.25">
      <c r="A11" s="26">
        <v>1999</v>
      </c>
      <c r="B11" s="32">
        <v>10230</v>
      </c>
    </row>
    <row r="12" spans="1:2" x14ac:dyDescent="0.25">
      <c r="A12" s="26">
        <v>2000</v>
      </c>
      <c r="B12" s="32">
        <v>8414</v>
      </c>
    </row>
    <row r="13" spans="1:2" x14ac:dyDescent="0.25">
      <c r="A13" s="26">
        <v>2001</v>
      </c>
      <c r="B13" s="32">
        <v>7621</v>
      </c>
    </row>
    <row r="14" spans="1:2" x14ac:dyDescent="0.25">
      <c r="A14" s="26">
        <v>2002</v>
      </c>
      <c r="B14" s="32">
        <v>7332</v>
      </c>
    </row>
    <row r="15" spans="1:2" x14ac:dyDescent="0.25">
      <c r="A15" s="26">
        <v>2003</v>
      </c>
      <c r="B15" s="32">
        <v>7330</v>
      </c>
    </row>
    <row r="16" spans="1:2" x14ac:dyDescent="0.25">
      <c r="A16" s="26">
        <v>2004</v>
      </c>
      <c r="B16" s="32">
        <v>6917</v>
      </c>
    </row>
    <row r="17" spans="1:2" x14ac:dyDescent="0.25">
      <c r="A17" s="26">
        <v>2005</v>
      </c>
      <c r="B17" s="32">
        <v>5883</v>
      </c>
    </row>
    <row r="18" spans="1:2" x14ac:dyDescent="0.25">
      <c r="A18" s="26">
        <v>2006</v>
      </c>
      <c r="B18" s="32">
        <v>4254</v>
      </c>
    </row>
    <row r="19" spans="1:2" x14ac:dyDescent="0.25">
      <c r="A19" s="26">
        <v>2007</v>
      </c>
      <c r="B19" s="32">
        <v>3901</v>
      </c>
    </row>
    <row r="20" spans="1:2" x14ac:dyDescent="0.25">
      <c r="A20" s="26">
        <v>2008</v>
      </c>
      <c r="B20" s="32">
        <v>3999</v>
      </c>
    </row>
    <row r="21" spans="1:2" x14ac:dyDescent="0.25">
      <c r="A21" s="26">
        <v>2009</v>
      </c>
      <c r="B21" s="32">
        <v>3896</v>
      </c>
    </row>
    <row r="22" spans="1:2" x14ac:dyDescent="0.25">
      <c r="A22" s="26">
        <v>2010</v>
      </c>
      <c r="B22" s="32">
        <v>3948</v>
      </c>
    </row>
    <row r="23" spans="1:2" x14ac:dyDescent="0.25">
      <c r="A23" s="26">
        <v>2011</v>
      </c>
      <c r="B23" s="32">
        <v>4108</v>
      </c>
    </row>
    <row r="24" spans="1:2" x14ac:dyDescent="0.25">
      <c r="A24" s="26">
        <v>2012</v>
      </c>
      <c r="B24" s="32">
        <v>4478</v>
      </c>
    </row>
    <row r="25" spans="1:2" x14ac:dyDescent="0.25">
      <c r="A25" s="26">
        <v>2013</v>
      </c>
      <c r="B25" s="32">
        <v>4642</v>
      </c>
    </row>
    <row r="26" spans="1:2" x14ac:dyDescent="0.25">
      <c r="A26" s="26">
        <v>2014</v>
      </c>
      <c r="B26" s="32">
        <v>4696</v>
      </c>
    </row>
    <row r="27" spans="1:2" x14ac:dyDescent="0.25">
      <c r="A27" s="26">
        <v>2015</v>
      </c>
      <c r="B27" s="32">
        <v>4971</v>
      </c>
    </row>
    <row r="28" spans="1:2" x14ac:dyDescent="0.25">
      <c r="A28" s="26">
        <v>2016</v>
      </c>
      <c r="B28" s="32">
        <v>5446</v>
      </c>
    </row>
    <row r="29" spans="1:2" x14ac:dyDescent="0.25">
      <c r="B29" s="5"/>
    </row>
  </sheetData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F28" sqref="F28"/>
    </sheetView>
  </sheetViews>
  <sheetFormatPr defaultRowHeight="15" x14ac:dyDescent="0.25"/>
  <cols>
    <col min="1" max="1" width="12.42578125" customWidth="1"/>
    <col min="2" max="2" width="12.28515625" customWidth="1"/>
  </cols>
  <sheetData>
    <row r="1" spans="1:2" x14ac:dyDescent="0.25">
      <c r="A1" s="111" t="s">
        <v>48</v>
      </c>
      <c r="B1" s="111"/>
    </row>
    <row r="2" spans="1:2" ht="36" x14ac:dyDescent="0.25">
      <c r="A2" s="39" t="s">
        <v>28</v>
      </c>
      <c r="B2" s="34" t="s">
        <v>34</v>
      </c>
    </row>
    <row r="3" spans="1:2" x14ac:dyDescent="0.25">
      <c r="A3" s="66">
        <v>1991</v>
      </c>
      <c r="B3" s="33">
        <v>5</v>
      </c>
    </row>
    <row r="4" spans="1:2" x14ac:dyDescent="0.25">
      <c r="A4" s="66">
        <v>1992</v>
      </c>
      <c r="B4" s="33">
        <v>5</v>
      </c>
    </row>
    <row r="5" spans="1:2" x14ac:dyDescent="0.25">
      <c r="A5" s="66">
        <v>1993</v>
      </c>
      <c r="B5" s="33">
        <v>6</v>
      </c>
    </row>
    <row r="6" spans="1:2" x14ac:dyDescent="0.25">
      <c r="A6" s="66">
        <v>1994</v>
      </c>
      <c r="B6" s="33">
        <v>8</v>
      </c>
    </row>
    <row r="7" spans="1:2" x14ac:dyDescent="0.25">
      <c r="A7" s="66">
        <v>1995</v>
      </c>
      <c r="B7" s="33">
        <v>9</v>
      </c>
    </row>
    <row r="8" spans="1:2" x14ac:dyDescent="0.25">
      <c r="A8" s="66">
        <v>1996</v>
      </c>
      <c r="B8" s="33">
        <v>10</v>
      </c>
    </row>
    <row r="9" spans="1:2" x14ac:dyDescent="0.25">
      <c r="A9" s="66">
        <v>1997</v>
      </c>
      <c r="B9" s="33">
        <v>10</v>
      </c>
    </row>
    <row r="10" spans="1:2" x14ac:dyDescent="0.25">
      <c r="A10" s="66">
        <v>1998</v>
      </c>
      <c r="B10" s="33">
        <v>10</v>
      </c>
    </row>
    <row r="11" spans="1:2" x14ac:dyDescent="0.25">
      <c r="A11" s="66">
        <v>1999</v>
      </c>
      <c r="B11" s="33">
        <v>11</v>
      </c>
    </row>
    <row r="12" spans="1:2" x14ac:dyDescent="0.25">
      <c r="A12" s="66">
        <v>2000</v>
      </c>
      <c r="B12" s="33">
        <v>11</v>
      </c>
    </row>
    <row r="13" spans="1:2" x14ac:dyDescent="0.25">
      <c r="A13" s="66">
        <v>2001</v>
      </c>
      <c r="B13" s="33">
        <v>11</v>
      </c>
    </row>
    <row r="14" spans="1:2" x14ac:dyDescent="0.25">
      <c r="A14" s="66">
        <v>2002</v>
      </c>
      <c r="B14" s="33">
        <v>11</v>
      </c>
    </row>
    <row r="15" spans="1:2" x14ac:dyDescent="0.25">
      <c r="A15" s="66">
        <v>2003</v>
      </c>
      <c r="B15" s="33">
        <v>11</v>
      </c>
    </row>
    <row r="16" spans="1:2" x14ac:dyDescent="0.25">
      <c r="A16" s="66">
        <v>2004</v>
      </c>
      <c r="B16" s="33">
        <v>11</v>
      </c>
    </row>
    <row r="17" spans="1:2" x14ac:dyDescent="0.25">
      <c r="A17" s="66">
        <v>2005</v>
      </c>
      <c r="B17" s="33">
        <v>11</v>
      </c>
    </row>
    <row r="18" spans="1:2" x14ac:dyDescent="0.25">
      <c r="A18" s="66">
        <v>2006</v>
      </c>
      <c r="B18" s="33">
        <v>11</v>
      </c>
    </row>
    <row r="19" spans="1:2" x14ac:dyDescent="0.25">
      <c r="A19" s="66">
        <v>2007</v>
      </c>
      <c r="B19" s="33">
        <v>12</v>
      </c>
    </row>
    <row r="20" spans="1:2" x14ac:dyDescent="0.25">
      <c r="A20" s="66">
        <v>2008</v>
      </c>
      <c r="B20" s="33">
        <v>12</v>
      </c>
    </row>
    <row r="21" spans="1:2" x14ac:dyDescent="0.25">
      <c r="A21" s="66">
        <v>2009</v>
      </c>
      <c r="B21" s="33">
        <v>11</v>
      </c>
    </row>
    <row r="22" spans="1:2" x14ac:dyDescent="0.25">
      <c r="A22" s="66">
        <v>2010</v>
      </c>
      <c r="B22" s="33">
        <v>13</v>
      </c>
    </row>
    <row r="23" spans="1:2" x14ac:dyDescent="0.25">
      <c r="A23" s="66">
        <v>2011</v>
      </c>
      <c r="B23" s="33">
        <v>12</v>
      </c>
    </row>
    <row r="24" spans="1:2" x14ac:dyDescent="0.25">
      <c r="A24" s="66">
        <v>2012</v>
      </c>
      <c r="B24" s="33">
        <v>13</v>
      </c>
    </row>
    <row r="25" spans="1:2" x14ac:dyDescent="0.25">
      <c r="A25" s="66">
        <v>2013</v>
      </c>
      <c r="B25" s="33">
        <v>13</v>
      </c>
    </row>
    <row r="26" spans="1:2" x14ac:dyDescent="0.25">
      <c r="A26" s="66">
        <v>2014</v>
      </c>
      <c r="B26" s="33">
        <v>14</v>
      </c>
    </row>
    <row r="27" spans="1:2" x14ac:dyDescent="0.25">
      <c r="A27" s="66">
        <v>2015</v>
      </c>
      <c r="B27" s="33">
        <v>13</v>
      </c>
    </row>
    <row r="28" spans="1:2" x14ac:dyDescent="0.25">
      <c r="A28" s="66">
        <v>2016</v>
      </c>
      <c r="B28" s="33">
        <v>12</v>
      </c>
    </row>
  </sheetData>
  <mergeCells count="1">
    <mergeCell ref="A1:B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I26" sqref="I26"/>
    </sheetView>
  </sheetViews>
  <sheetFormatPr defaultRowHeight="15" x14ac:dyDescent="0.25"/>
  <cols>
    <col min="1" max="1" width="13.140625" customWidth="1"/>
  </cols>
  <sheetData>
    <row r="1" spans="1:8" x14ac:dyDescent="0.25">
      <c r="A1" s="111" t="s">
        <v>91</v>
      </c>
      <c r="B1" s="111"/>
      <c r="C1" s="111"/>
    </row>
    <row r="2" spans="1:8" x14ac:dyDescent="0.25">
      <c r="A2" s="57"/>
      <c r="B2" s="58" t="s">
        <v>12</v>
      </c>
      <c r="C2" s="58" t="s">
        <v>13</v>
      </c>
      <c r="D2" s="58" t="s">
        <v>14</v>
      </c>
      <c r="E2" s="58" t="s">
        <v>15</v>
      </c>
      <c r="F2" s="58" t="s">
        <v>16</v>
      </c>
      <c r="G2" s="58" t="s">
        <v>17</v>
      </c>
      <c r="H2" s="58" t="s">
        <v>25</v>
      </c>
    </row>
    <row r="3" spans="1:8" x14ac:dyDescent="0.25">
      <c r="A3" s="59" t="s">
        <v>138</v>
      </c>
      <c r="B3" s="60">
        <v>14</v>
      </c>
      <c r="C3" s="60">
        <v>12</v>
      </c>
      <c r="D3" s="60">
        <v>9</v>
      </c>
      <c r="E3" s="60">
        <v>5</v>
      </c>
      <c r="F3" s="60">
        <v>0</v>
      </c>
      <c r="G3" s="60">
        <v>0</v>
      </c>
      <c r="H3" s="61">
        <v>11</v>
      </c>
    </row>
    <row r="4" spans="1:8" x14ac:dyDescent="0.25">
      <c r="A4" s="59" t="s">
        <v>139</v>
      </c>
      <c r="B4" s="60">
        <v>16</v>
      </c>
      <c r="C4" s="60">
        <v>15</v>
      </c>
      <c r="D4" s="60">
        <v>9</v>
      </c>
      <c r="E4" s="60">
        <v>6</v>
      </c>
      <c r="F4" s="60">
        <v>1</v>
      </c>
      <c r="G4" s="60">
        <v>0</v>
      </c>
      <c r="H4" s="60">
        <v>13</v>
      </c>
    </row>
    <row r="5" spans="1:8" x14ac:dyDescent="0.25">
      <c r="A5" s="56"/>
    </row>
  </sheetData>
  <mergeCells count="1">
    <mergeCell ref="A1:C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7" workbookViewId="0">
      <selection activeCell="G22" sqref="G22"/>
    </sheetView>
  </sheetViews>
  <sheetFormatPr defaultRowHeight="15" x14ac:dyDescent="0.25"/>
  <cols>
    <col min="1" max="1" width="8.5703125" customWidth="1"/>
  </cols>
  <sheetData>
    <row r="1" spans="1:4" x14ac:dyDescent="0.25">
      <c r="A1" s="114" t="s">
        <v>79</v>
      </c>
      <c r="B1" s="114"/>
      <c r="C1" s="114"/>
      <c r="D1" s="114"/>
    </row>
    <row r="2" spans="1:4" x14ac:dyDescent="0.25">
      <c r="A2" t="s">
        <v>70</v>
      </c>
      <c r="B2" t="s">
        <v>20</v>
      </c>
      <c r="C2" t="s">
        <v>21</v>
      </c>
      <c r="D2" t="s">
        <v>29</v>
      </c>
    </row>
    <row r="3" spans="1:4" x14ac:dyDescent="0.25">
      <c r="A3">
        <v>1999</v>
      </c>
      <c r="B3">
        <v>7</v>
      </c>
      <c r="C3">
        <v>0</v>
      </c>
      <c r="D3">
        <v>7</v>
      </c>
    </row>
    <row r="4" spans="1:4" x14ac:dyDescent="0.25">
      <c r="A4">
        <v>2000</v>
      </c>
      <c r="B4">
        <v>58</v>
      </c>
      <c r="C4">
        <v>7</v>
      </c>
      <c r="D4">
        <v>65</v>
      </c>
    </row>
    <row r="5" spans="1:4" x14ac:dyDescent="0.25">
      <c r="A5">
        <v>2001</v>
      </c>
      <c r="B5">
        <v>35</v>
      </c>
      <c r="C5">
        <v>0</v>
      </c>
      <c r="D5">
        <v>35</v>
      </c>
    </row>
    <row r="6" spans="1:4" x14ac:dyDescent="0.25">
      <c r="A6">
        <v>2002</v>
      </c>
      <c r="B6">
        <v>119</v>
      </c>
      <c r="C6">
        <v>3</v>
      </c>
      <c r="D6">
        <v>122</v>
      </c>
    </row>
    <row r="7" spans="1:4" x14ac:dyDescent="0.25">
      <c r="A7">
        <v>2003</v>
      </c>
      <c r="B7">
        <v>227</v>
      </c>
      <c r="C7">
        <v>5</v>
      </c>
      <c r="D7">
        <v>232</v>
      </c>
    </row>
    <row r="8" spans="1:4" x14ac:dyDescent="0.25">
      <c r="A8">
        <v>2004</v>
      </c>
      <c r="B8">
        <v>88</v>
      </c>
      <c r="C8">
        <v>8</v>
      </c>
      <c r="D8">
        <v>96</v>
      </c>
    </row>
    <row r="9" spans="1:4" x14ac:dyDescent="0.25">
      <c r="A9">
        <v>2005</v>
      </c>
      <c r="B9">
        <v>165</v>
      </c>
      <c r="C9">
        <v>13</v>
      </c>
      <c r="D9">
        <v>178</v>
      </c>
    </row>
    <row r="10" spans="1:4" x14ac:dyDescent="0.25">
      <c r="A10">
        <v>2006</v>
      </c>
      <c r="B10">
        <v>174</v>
      </c>
      <c r="C10">
        <v>11</v>
      </c>
      <c r="D10">
        <v>185</v>
      </c>
    </row>
    <row r="11" spans="1:4" x14ac:dyDescent="0.25">
      <c r="A11">
        <v>2007</v>
      </c>
      <c r="B11">
        <v>184</v>
      </c>
      <c r="C11">
        <v>16</v>
      </c>
      <c r="D11">
        <v>200</v>
      </c>
    </row>
    <row r="12" spans="1:4" x14ac:dyDescent="0.25">
      <c r="A12">
        <v>2008</v>
      </c>
      <c r="B12">
        <v>193</v>
      </c>
      <c r="C12">
        <v>21</v>
      </c>
      <c r="D12">
        <v>214</v>
      </c>
    </row>
    <row r="13" spans="1:4" x14ac:dyDescent="0.25">
      <c r="A13">
        <v>2009</v>
      </c>
      <c r="B13">
        <v>253</v>
      </c>
      <c r="C13">
        <v>41</v>
      </c>
      <c r="D13">
        <v>294</v>
      </c>
    </row>
    <row r="14" spans="1:4" x14ac:dyDescent="0.25">
      <c r="A14">
        <v>2010</v>
      </c>
      <c r="B14">
        <v>324</v>
      </c>
      <c r="C14">
        <v>59</v>
      </c>
      <c r="D14">
        <v>383</v>
      </c>
    </row>
    <row r="15" spans="1:4" x14ac:dyDescent="0.25">
      <c r="A15">
        <v>2011</v>
      </c>
      <c r="B15">
        <v>368</v>
      </c>
      <c r="C15">
        <v>50</v>
      </c>
      <c r="D15">
        <v>418</v>
      </c>
    </row>
    <row r="16" spans="1:4" x14ac:dyDescent="0.25">
      <c r="A16">
        <v>2012</v>
      </c>
      <c r="B16">
        <v>426</v>
      </c>
      <c r="C16">
        <v>106</v>
      </c>
      <c r="D16">
        <v>532</v>
      </c>
    </row>
    <row r="17" spans="1:4" x14ac:dyDescent="0.25">
      <c r="A17">
        <v>2013</v>
      </c>
      <c r="B17">
        <v>436</v>
      </c>
      <c r="C17">
        <v>147</v>
      </c>
      <c r="D17">
        <v>583</v>
      </c>
    </row>
    <row r="18" spans="1:4" x14ac:dyDescent="0.25">
      <c r="A18">
        <v>2014</v>
      </c>
      <c r="B18">
        <v>265</v>
      </c>
      <c r="C18">
        <v>360</v>
      </c>
      <c r="D18">
        <v>625</v>
      </c>
    </row>
    <row r="19" spans="1:4" x14ac:dyDescent="0.25">
      <c r="A19">
        <v>2015</v>
      </c>
      <c r="B19">
        <v>155</v>
      </c>
      <c r="C19">
        <v>540</v>
      </c>
      <c r="D19">
        <v>695</v>
      </c>
    </row>
    <row r="20" spans="1:4" x14ac:dyDescent="0.25">
      <c r="A20">
        <v>2016</v>
      </c>
      <c r="B20">
        <v>132</v>
      </c>
      <c r="C20">
        <v>580</v>
      </c>
      <c r="D20">
        <v>712</v>
      </c>
    </row>
  </sheetData>
  <mergeCells count="1">
    <mergeCell ref="A1:D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2" sqref="A2:E3"/>
    </sheetView>
  </sheetViews>
  <sheetFormatPr defaultRowHeight="15" x14ac:dyDescent="0.25"/>
  <sheetData>
    <row r="1" spans="1:6" ht="15" customHeight="1" x14ac:dyDescent="0.25">
      <c r="A1" s="119" t="s">
        <v>116</v>
      </c>
      <c r="B1" s="119"/>
      <c r="C1" s="119"/>
      <c r="D1" s="119"/>
      <c r="E1" s="119"/>
      <c r="F1" s="36"/>
    </row>
    <row r="2" spans="1:6" x14ac:dyDescent="0.25">
      <c r="A2" s="25" t="s">
        <v>12</v>
      </c>
      <c r="B2" s="25" t="s">
        <v>13</v>
      </c>
      <c r="C2" s="25" t="s">
        <v>14</v>
      </c>
      <c r="D2" s="25" t="s">
        <v>15</v>
      </c>
      <c r="E2" s="25" t="s">
        <v>66</v>
      </c>
    </row>
    <row r="3" spans="1:6" x14ac:dyDescent="0.25">
      <c r="A3" s="63">
        <v>0.6</v>
      </c>
      <c r="B3" s="63">
        <v>0.25</v>
      </c>
      <c r="C3" s="63">
        <v>0.11</v>
      </c>
      <c r="D3" s="63">
        <v>0.04</v>
      </c>
      <c r="E3" s="63">
        <v>0.01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G27" sqref="G27"/>
    </sheetView>
  </sheetViews>
  <sheetFormatPr defaultRowHeight="15" x14ac:dyDescent="0.25"/>
  <cols>
    <col min="2" max="5" width="15.140625" customWidth="1"/>
  </cols>
  <sheetData>
    <row r="1" spans="1:5" x14ac:dyDescent="0.25">
      <c r="A1" s="111" t="s">
        <v>67</v>
      </c>
      <c r="B1" s="111"/>
      <c r="C1" s="111"/>
      <c r="D1" s="111"/>
      <c r="E1" s="111"/>
    </row>
    <row r="2" spans="1:5" x14ac:dyDescent="0.25">
      <c r="A2" s="64"/>
      <c r="B2" s="65" t="s">
        <v>30</v>
      </c>
      <c r="C2" s="65" t="s">
        <v>31</v>
      </c>
      <c r="D2" s="65" t="s">
        <v>32</v>
      </c>
      <c r="E2" s="65" t="s">
        <v>33</v>
      </c>
    </row>
    <row r="3" spans="1:5" x14ac:dyDescent="0.25">
      <c r="A3" s="35">
        <v>2010</v>
      </c>
      <c r="B3" s="64">
        <v>34</v>
      </c>
      <c r="C3" s="64">
        <v>16</v>
      </c>
      <c r="D3" s="64">
        <v>34</v>
      </c>
      <c r="E3" s="64">
        <v>19</v>
      </c>
    </row>
    <row r="4" spans="1:5" x14ac:dyDescent="0.25">
      <c r="A4" s="35">
        <v>2011</v>
      </c>
      <c r="B4" s="64">
        <v>27</v>
      </c>
      <c r="C4" s="64">
        <v>21</v>
      </c>
      <c r="D4" s="64">
        <v>28</v>
      </c>
      <c r="E4" s="64">
        <v>24</v>
      </c>
    </row>
    <row r="5" spans="1:5" x14ac:dyDescent="0.25">
      <c r="A5" s="35">
        <v>2012</v>
      </c>
      <c r="B5" s="64">
        <v>28</v>
      </c>
      <c r="C5" s="64">
        <v>22</v>
      </c>
      <c r="D5" s="64">
        <v>26</v>
      </c>
      <c r="E5" s="64">
        <v>25</v>
      </c>
    </row>
    <row r="6" spans="1:5" x14ac:dyDescent="0.25">
      <c r="A6" s="35">
        <v>2013</v>
      </c>
      <c r="B6" s="64">
        <v>25</v>
      </c>
      <c r="C6" s="64">
        <v>23</v>
      </c>
      <c r="D6" s="64">
        <v>25</v>
      </c>
      <c r="E6" s="64">
        <v>27</v>
      </c>
    </row>
    <row r="7" spans="1:5" x14ac:dyDescent="0.25">
      <c r="A7" s="35">
        <v>2014</v>
      </c>
      <c r="B7" s="64">
        <v>30</v>
      </c>
      <c r="C7" s="64">
        <v>30</v>
      </c>
      <c r="D7" s="64">
        <v>23</v>
      </c>
      <c r="E7" s="64">
        <v>32</v>
      </c>
    </row>
    <row r="8" spans="1:5" x14ac:dyDescent="0.25">
      <c r="A8" s="35">
        <v>2015</v>
      </c>
      <c r="B8" s="64">
        <v>37</v>
      </c>
      <c r="C8" s="64">
        <v>35</v>
      </c>
      <c r="D8" s="64">
        <v>30</v>
      </c>
      <c r="E8" s="64">
        <v>38</v>
      </c>
    </row>
    <row r="9" spans="1:5" x14ac:dyDescent="0.25">
      <c r="A9" s="35">
        <v>2016</v>
      </c>
      <c r="B9" s="64">
        <v>30</v>
      </c>
      <c r="C9" s="64">
        <v>36</v>
      </c>
      <c r="D9" s="64">
        <v>20</v>
      </c>
      <c r="E9" s="64">
        <v>37</v>
      </c>
    </row>
  </sheetData>
  <mergeCells count="1">
    <mergeCell ref="A1:E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G5" sqref="G5"/>
    </sheetView>
  </sheetViews>
  <sheetFormatPr defaultRowHeight="15" x14ac:dyDescent="0.25"/>
  <cols>
    <col min="1" max="4" width="15.28515625" customWidth="1"/>
  </cols>
  <sheetData>
    <row r="1" spans="1:3" x14ac:dyDescent="0.25">
      <c r="A1" s="111" t="s">
        <v>117</v>
      </c>
      <c r="B1" s="111"/>
      <c r="C1" s="111"/>
    </row>
    <row r="2" spans="1:3" x14ac:dyDescent="0.25">
      <c r="A2" s="35"/>
      <c r="B2" s="25" t="s">
        <v>68</v>
      </c>
      <c r="C2" s="25" t="s">
        <v>69</v>
      </c>
    </row>
    <row r="3" spans="1:3" x14ac:dyDescent="0.25">
      <c r="A3" s="35" t="s">
        <v>30</v>
      </c>
      <c r="B3" s="33">
        <v>31.4</v>
      </c>
      <c r="C3" s="33">
        <v>23.5</v>
      </c>
    </row>
    <row r="4" spans="1:3" x14ac:dyDescent="0.25">
      <c r="A4" s="35" t="s">
        <v>31</v>
      </c>
      <c r="B4" s="33">
        <v>37.200000000000003</v>
      </c>
      <c r="C4" s="33">
        <v>31</v>
      </c>
    </row>
    <row r="5" spans="1:3" x14ac:dyDescent="0.25">
      <c r="A5" s="35" t="s">
        <v>32</v>
      </c>
      <c r="B5" s="33">
        <v>21</v>
      </c>
      <c r="C5" s="33">
        <v>14.8</v>
      </c>
    </row>
    <row r="6" spans="1:3" x14ac:dyDescent="0.25">
      <c r="A6" s="35" t="s">
        <v>33</v>
      </c>
      <c r="B6" s="33">
        <v>38.200000000000003</v>
      </c>
      <c r="C6" s="33">
        <v>32.5</v>
      </c>
    </row>
  </sheetData>
  <mergeCells count="1">
    <mergeCell ref="A1:C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9" sqref="C9"/>
    </sheetView>
  </sheetViews>
  <sheetFormatPr defaultRowHeight="15" x14ac:dyDescent="0.25"/>
  <cols>
    <col min="2" max="2" width="13.5703125" customWidth="1"/>
    <col min="3" max="3" width="12.140625" customWidth="1"/>
  </cols>
  <sheetData>
    <row r="1" spans="1:3" ht="29.25" customHeight="1" x14ac:dyDescent="0.25">
      <c r="A1" s="109" t="s">
        <v>89</v>
      </c>
      <c r="B1" s="109"/>
      <c r="C1" s="109"/>
    </row>
    <row r="2" spans="1:3" x14ac:dyDescent="0.25">
      <c r="B2" t="s">
        <v>88</v>
      </c>
      <c r="C2" t="s">
        <v>87</v>
      </c>
    </row>
    <row r="3" spans="1:3" x14ac:dyDescent="0.25">
      <c r="A3" s="72" t="s">
        <v>80</v>
      </c>
      <c r="B3">
        <v>226</v>
      </c>
      <c r="C3" s="73">
        <v>80</v>
      </c>
    </row>
    <row r="4" spans="1:3" x14ac:dyDescent="0.25">
      <c r="A4" s="72" t="s">
        <v>81</v>
      </c>
      <c r="B4">
        <v>316</v>
      </c>
      <c r="C4" s="73">
        <v>118</v>
      </c>
    </row>
    <row r="5" spans="1:3" x14ac:dyDescent="0.25">
      <c r="A5" s="72" t="s">
        <v>82</v>
      </c>
      <c r="B5">
        <v>395</v>
      </c>
      <c r="C5" s="73">
        <v>159</v>
      </c>
    </row>
    <row r="6" spans="1:3" x14ac:dyDescent="0.25">
      <c r="A6" s="72" t="s">
        <v>83</v>
      </c>
      <c r="B6">
        <v>551</v>
      </c>
      <c r="C6" s="73">
        <v>194</v>
      </c>
    </row>
    <row r="7" spans="1:3" x14ac:dyDescent="0.25">
      <c r="A7" s="72" t="s">
        <v>84</v>
      </c>
      <c r="B7">
        <v>677</v>
      </c>
      <c r="C7" s="73">
        <v>277</v>
      </c>
    </row>
    <row r="8" spans="1:3" x14ac:dyDescent="0.25">
      <c r="A8" s="72" t="s">
        <v>85</v>
      </c>
      <c r="B8">
        <v>1069</v>
      </c>
      <c r="C8" s="73">
        <v>448</v>
      </c>
    </row>
    <row r="9" spans="1:3" x14ac:dyDescent="0.25">
      <c r="A9" s="72" t="s">
        <v>86</v>
      </c>
      <c r="B9">
        <v>1171</v>
      </c>
      <c r="C9" s="73">
        <v>519</v>
      </c>
    </row>
  </sheetData>
  <mergeCells count="1">
    <mergeCell ref="A1:C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18" sqref="H18"/>
    </sheetView>
  </sheetViews>
  <sheetFormatPr defaultRowHeight="15" x14ac:dyDescent="0.25"/>
  <cols>
    <col min="1" max="1" width="13.85546875" customWidth="1"/>
  </cols>
  <sheetData>
    <row r="1" spans="1:8" x14ac:dyDescent="0.25">
      <c r="A1" s="121" t="s">
        <v>131</v>
      </c>
      <c r="B1" s="121"/>
      <c r="C1" s="121"/>
      <c r="D1" s="121"/>
      <c r="E1" s="121"/>
      <c r="F1" s="121"/>
      <c r="G1" s="15"/>
      <c r="H1" s="15"/>
    </row>
    <row r="2" spans="1:8" x14ac:dyDescent="0.25">
      <c r="A2" s="67" t="s">
        <v>12</v>
      </c>
      <c r="B2" s="67" t="s">
        <v>13</v>
      </c>
      <c r="C2" s="67" t="s">
        <v>14</v>
      </c>
      <c r="D2" s="67" t="s">
        <v>15</v>
      </c>
      <c r="E2" s="67" t="s">
        <v>16</v>
      </c>
      <c r="F2" s="67" t="s">
        <v>17</v>
      </c>
      <c r="G2" s="15"/>
      <c r="H2" s="15"/>
    </row>
    <row r="3" spans="1:8" x14ac:dyDescent="0.25">
      <c r="A3" s="68">
        <v>32</v>
      </c>
      <c r="B3" s="68">
        <v>30</v>
      </c>
      <c r="C3" s="68">
        <v>18</v>
      </c>
      <c r="D3" s="68">
        <v>14</v>
      </c>
      <c r="E3" s="68">
        <v>3</v>
      </c>
      <c r="F3" s="68">
        <v>2</v>
      </c>
      <c r="G3" s="15"/>
      <c r="H3" s="15"/>
    </row>
    <row r="4" spans="1:8" x14ac:dyDescent="0.25">
      <c r="A4" s="15"/>
      <c r="B4" s="15"/>
      <c r="C4" s="15"/>
      <c r="D4" s="15"/>
      <c r="E4" s="15"/>
      <c r="F4" s="15"/>
      <c r="G4" s="15"/>
      <c r="H4" s="15"/>
    </row>
    <row r="5" spans="1:8" x14ac:dyDescent="0.25">
      <c r="A5" s="15"/>
      <c r="B5" s="15"/>
      <c r="C5" s="15"/>
      <c r="D5" s="15"/>
      <c r="E5" s="15"/>
      <c r="F5" s="15"/>
      <c r="G5" s="15"/>
      <c r="H5" s="15"/>
    </row>
  </sheetData>
  <mergeCells count="1">
    <mergeCell ref="A1:F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G23" sqref="G23"/>
    </sheetView>
  </sheetViews>
  <sheetFormatPr defaultRowHeight="15" x14ac:dyDescent="0.25"/>
  <sheetData>
    <row r="1" spans="1:6" x14ac:dyDescent="0.25">
      <c r="A1" s="111" t="s">
        <v>132</v>
      </c>
      <c r="B1" s="111"/>
      <c r="C1" s="111"/>
      <c r="D1" s="111"/>
      <c r="E1" s="111"/>
      <c r="F1" s="111"/>
    </row>
    <row r="2" spans="1:6" x14ac:dyDescent="0.25">
      <c r="A2" s="25" t="s">
        <v>12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</row>
    <row r="3" spans="1:6" x14ac:dyDescent="0.25">
      <c r="A3" s="40">
        <v>17</v>
      </c>
      <c r="B3" s="40">
        <v>10</v>
      </c>
      <c r="C3" s="40">
        <v>10</v>
      </c>
      <c r="D3" s="40">
        <v>21</v>
      </c>
      <c r="E3" s="40">
        <v>15</v>
      </c>
      <c r="F3" s="40">
        <v>27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H22" sqref="H22"/>
    </sheetView>
  </sheetViews>
  <sheetFormatPr defaultRowHeight="15" x14ac:dyDescent="0.25"/>
  <cols>
    <col min="2" max="2" width="14.85546875" customWidth="1"/>
  </cols>
  <sheetData>
    <row r="1" spans="1:2" ht="36" customHeight="1" x14ac:dyDescent="0.25">
      <c r="A1" s="110" t="s">
        <v>93</v>
      </c>
      <c r="B1" s="110"/>
    </row>
    <row r="2" spans="1:2" x14ac:dyDescent="0.25">
      <c r="A2" s="26">
        <v>2008</v>
      </c>
      <c r="B2" s="33">
        <v>31</v>
      </c>
    </row>
    <row r="3" spans="1:2" x14ac:dyDescent="0.25">
      <c r="A3" s="26">
        <v>2009</v>
      </c>
      <c r="B3" s="33">
        <v>39</v>
      </c>
    </row>
    <row r="4" spans="1:2" x14ac:dyDescent="0.25">
      <c r="A4" s="26">
        <v>2010</v>
      </c>
      <c r="B4" s="33">
        <v>41</v>
      </c>
    </row>
    <row r="5" spans="1:2" x14ac:dyDescent="0.25">
      <c r="A5" s="26">
        <v>2011</v>
      </c>
      <c r="B5" s="33">
        <v>40</v>
      </c>
    </row>
    <row r="6" spans="1:2" x14ac:dyDescent="0.25">
      <c r="A6" s="26">
        <v>2012</v>
      </c>
      <c r="B6" s="33">
        <v>40</v>
      </c>
    </row>
    <row r="7" spans="1:2" x14ac:dyDescent="0.25">
      <c r="A7" s="26">
        <v>2013</v>
      </c>
      <c r="B7" s="33">
        <v>41</v>
      </c>
    </row>
    <row r="8" spans="1:2" x14ac:dyDescent="0.25">
      <c r="A8" s="26">
        <v>2014</v>
      </c>
      <c r="B8" s="33">
        <v>41</v>
      </c>
    </row>
    <row r="9" spans="1:2" x14ac:dyDescent="0.25">
      <c r="A9" s="26">
        <v>2015</v>
      </c>
      <c r="B9" s="33">
        <v>41</v>
      </c>
    </row>
    <row r="10" spans="1:2" x14ac:dyDescent="0.25">
      <c r="A10" s="26">
        <v>2016</v>
      </c>
      <c r="B10" s="33">
        <v>41</v>
      </c>
    </row>
  </sheetData>
  <mergeCells count="1">
    <mergeCell ref="A1:B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1"/>
    </sheetView>
  </sheetViews>
  <sheetFormatPr defaultRowHeight="15" x14ac:dyDescent="0.25"/>
  <sheetData>
    <row r="1" spans="1:3" x14ac:dyDescent="0.25">
      <c r="A1" s="114" t="s">
        <v>90</v>
      </c>
      <c r="B1" s="114"/>
      <c r="C1" s="114"/>
    </row>
    <row r="2" spans="1:3" x14ac:dyDescent="0.25">
      <c r="A2" s="24"/>
      <c r="B2" s="10" t="s">
        <v>71</v>
      </c>
      <c r="C2" s="10" t="s">
        <v>72</v>
      </c>
    </row>
    <row r="3" spans="1:3" x14ac:dyDescent="0.25">
      <c r="A3" s="10">
        <v>2010</v>
      </c>
      <c r="B3" s="74">
        <v>13</v>
      </c>
      <c r="C3" s="73">
        <v>21.25</v>
      </c>
    </row>
    <row r="4" spans="1:3" x14ac:dyDescent="0.25">
      <c r="A4" s="10">
        <v>2011</v>
      </c>
      <c r="B4" s="74">
        <v>11</v>
      </c>
      <c r="C4" s="73">
        <v>16.9491525423729</v>
      </c>
    </row>
    <row r="5" spans="1:3" x14ac:dyDescent="0.25">
      <c r="A5" s="10">
        <v>2012</v>
      </c>
      <c r="B5" s="74">
        <v>16</v>
      </c>
      <c r="C5" s="73">
        <v>25.157232704402517</v>
      </c>
    </row>
    <row r="6" spans="1:3" x14ac:dyDescent="0.25">
      <c r="A6" s="10">
        <v>2013</v>
      </c>
      <c r="B6" s="74">
        <v>13</v>
      </c>
      <c r="C6" s="73">
        <v>19.587628865979383</v>
      </c>
    </row>
    <row r="7" spans="1:3" x14ac:dyDescent="0.25">
      <c r="A7" s="10">
        <v>2014</v>
      </c>
      <c r="B7" s="74">
        <v>14</v>
      </c>
      <c r="C7" s="73">
        <v>20.577617328519857</v>
      </c>
    </row>
    <row r="8" spans="1:3" x14ac:dyDescent="0.25">
      <c r="A8" s="10">
        <v>2015</v>
      </c>
      <c r="B8" s="74">
        <v>15</v>
      </c>
      <c r="C8" s="73">
        <v>23.660714285714285</v>
      </c>
    </row>
    <row r="9" spans="1:3" x14ac:dyDescent="0.25">
      <c r="A9" s="10">
        <v>2016</v>
      </c>
      <c r="B9" s="75">
        <v>19</v>
      </c>
      <c r="C9" s="73">
        <v>26.396917148362238</v>
      </c>
    </row>
  </sheetData>
  <mergeCells count="1">
    <mergeCell ref="A1:C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J16" sqref="J16"/>
    </sheetView>
  </sheetViews>
  <sheetFormatPr defaultRowHeight="15" x14ac:dyDescent="0.25"/>
  <sheetData>
    <row r="1" spans="1:7" x14ac:dyDescent="0.25">
      <c r="A1" t="s">
        <v>140</v>
      </c>
    </row>
    <row r="2" spans="1:7" x14ac:dyDescent="0.25">
      <c r="A2" s="100"/>
      <c r="B2" s="101" t="s">
        <v>12</v>
      </c>
      <c r="C2" s="101" t="s">
        <v>13</v>
      </c>
      <c r="D2" s="101" t="s">
        <v>14</v>
      </c>
      <c r="E2" s="101" t="s">
        <v>15</v>
      </c>
      <c r="F2" s="101" t="s">
        <v>16</v>
      </c>
      <c r="G2" s="101" t="s">
        <v>17</v>
      </c>
    </row>
    <row r="3" spans="1:7" x14ac:dyDescent="0.25">
      <c r="A3" s="102" t="s">
        <v>72</v>
      </c>
      <c r="B3" s="103">
        <v>25.581395348837201</v>
      </c>
      <c r="C3" s="103">
        <v>22.222222222222221</v>
      </c>
      <c r="D3" s="103">
        <v>33.333333333333329</v>
      </c>
      <c r="E3" s="103">
        <v>30.630630630630627</v>
      </c>
      <c r="F3" s="103">
        <v>20.779220779220779</v>
      </c>
      <c r="G3" s="103">
        <v>25.714285714285712</v>
      </c>
    </row>
    <row r="4" spans="1:7" x14ac:dyDescent="0.25">
      <c r="A4" s="104" t="s">
        <v>71</v>
      </c>
      <c r="B4" s="105">
        <v>19</v>
      </c>
      <c r="C4" s="105">
        <v>18</v>
      </c>
      <c r="D4" s="105">
        <v>24</v>
      </c>
      <c r="E4" s="105">
        <v>20</v>
      </c>
      <c r="F4" s="105">
        <v>13</v>
      </c>
      <c r="G4" s="105">
        <v>19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I21" sqref="I21"/>
    </sheetView>
  </sheetViews>
  <sheetFormatPr defaultRowHeight="15" x14ac:dyDescent="0.25"/>
  <sheetData>
    <row r="1" spans="1:5" x14ac:dyDescent="0.25">
      <c r="A1" t="s">
        <v>141</v>
      </c>
    </row>
    <row r="2" spans="1:5" x14ac:dyDescent="0.25">
      <c r="A2" s="6"/>
      <c r="B2" s="25" t="s">
        <v>12</v>
      </c>
      <c r="C2" s="25" t="s">
        <v>13</v>
      </c>
      <c r="D2" s="25" t="s">
        <v>14</v>
      </c>
      <c r="E2" s="25" t="s">
        <v>15</v>
      </c>
    </row>
    <row r="3" spans="1:5" x14ac:dyDescent="0.25">
      <c r="A3" s="6" t="s">
        <v>71</v>
      </c>
      <c r="B3" s="123">
        <v>16.666666666666664</v>
      </c>
      <c r="C3" s="123">
        <v>15.789473684210526</v>
      </c>
      <c r="D3" s="123">
        <v>9.67741935483871</v>
      </c>
      <c r="E3" s="123">
        <v>5.4054054054054053</v>
      </c>
    </row>
    <row r="4" spans="1:5" x14ac:dyDescent="0.25">
      <c r="A4" s="6" t="s">
        <v>72</v>
      </c>
      <c r="B4" s="123">
        <v>20.388349514563107</v>
      </c>
      <c r="C4" s="123">
        <v>18.181818181818183</v>
      </c>
      <c r="D4" s="123">
        <v>16.666666666666664</v>
      </c>
      <c r="E4" s="123">
        <v>11.111111111111111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G25" sqref="G25"/>
    </sheetView>
  </sheetViews>
  <sheetFormatPr defaultRowHeight="15" x14ac:dyDescent="0.25"/>
  <cols>
    <col min="1" max="1" width="10.140625" customWidth="1"/>
  </cols>
  <sheetData>
    <row r="1" spans="1:2" x14ac:dyDescent="0.25">
      <c r="A1" s="111" t="s">
        <v>73</v>
      </c>
      <c r="B1" s="111"/>
    </row>
    <row r="2" spans="1:2" ht="45" x14ac:dyDescent="0.25">
      <c r="A2" s="43" t="s">
        <v>28</v>
      </c>
      <c r="B2" s="35" t="s">
        <v>29</v>
      </c>
    </row>
    <row r="3" spans="1:2" x14ac:dyDescent="0.25">
      <c r="A3" s="40">
        <v>1999</v>
      </c>
      <c r="B3" s="40">
        <v>300</v>
      </c>
    </row>
    <row r="4" spans="1:2" x14ac:dyDescent="0.25">
      <c r="A4" s="40">
        <v>2000</v>
      </c>
      <c r="B4" s="40">
        <v>676</v>
      </c>
    </row>
    <row r="5" spans="1:2" x14ac:dyDescent="0.25">
      <c r="A5" s="40">
        <v>2001</v>
      </c>
      <c r="B5" s="40">
        <v>701</v>
      </c>
    </row>
    <row r="6" spans="1:2" x14ac:dyDescent="0.25">
      <c r="A6" s="40">
        <v>2002</v>
      </c>
      <c r="B6" s="40">
        <v>828</v>
      </c>
    </row>
    <row r="7" spans="1:2" x14ac:dyDescent="0.25">
      <c r="A7" s="40">
        <v>2003</v>
      </c>
      <c r="B7" s="40">
        <v>921</v>
      </c>
    </row>
    <row r="8" spans="1:2" x14ac:dyDescent="0.25">
      <c r="A8" s="40">
        <v>2004</v>
      </c>
      <c r="B8" s="69">
        <v>1148</v>
      </c>
    </row>
    <row r="9" spans="1:2" x14ac:dyDescent="0.25">
      <c r="A9" s="40">
        <v>2005</v>
      </c>
      <c r="B9" s="40">
        <v>848</v>
      </c>
    </row>
    <row r="10" spans="1:2" x14ac:dyDescent="0.25">
      <c r="A10" s="40">
        <v>2006</v>
      </c>
      <c r="B10" s="40">
        <v>718</v>
      </c>
    </row>
    <row r="11" spans="1:2" x14ac:dyDescent="0.25">
      <c r="A11" s="40">
        <v>2007</v>
      </c>
      <c r="B11" s="40">
        <v>747</v>
      </c>
    </row>
    <row r="12" spans="1:2" x14ac:dyDescent="0.25">
      <c r="A12" s="40">
        <v>2008</v>
      </c>
      <c r="B12" s="40">
        <v>755</v>
      </c>
    </row>
    <row r="13" spans="1:2" x14ac:dyDescent="0.25">
      <c r="A13" s="40">
        <v>2009</v>
      </c>
      <c r="B13" s="40">
        <v>800</v>
      </c>
    </row>
    <row r="14" spans="1:2" x14ac:dyDescent="0.25">
      <c r="A14" s="40">
        <v>2010</v>
      </c>
      <c r="B14" s="40">
        <v>854</v>
      </c>
    </row>
    <row r="15" spans="1:2" x14ac:dyDescent="0.25">
      <c r="A15" s="40">
        <v>2011</v>
      </c>
      <c r="B15" s="40">
        <v>909</v>
      </c>
    </row>
    <row r="16" spans="1:2" x14ac:dyDescent="0.25">
      <c r="A16" s="40">
        <v>2012</v>
      </c>
      <c r="B16" s="40">
        <v>862</v>
      </c>
    </row>
    <row r="17" spans="1:2" x14ac:dyDescent="0.25">
      <c r="A17" s="40">
        <v>2013</v>
      </c>
      <c r="B17" s="40">
        <v>766</v>
      </c>
    </row>
    <row r="18" spans="1:2" x14ac:dyDescent="0.25">
      <c r="A18" s="40">
        <v>2014</v>
      </c>
      <c r="B18" s="40">
        <v>631</v>
      </c>
    </row>
    <row r="19" spans="1:2" x14ac:dyDescent="0.25">
      <c r="A19" s="40">
        <v>2015</v>
      </c>
      <c r="B19" s="40">
        <v>620</v>
      </c>
    </row>
    <row r="20" spans="1:2" x14ac:dyDescent="0.25">
      <c r="A20" s="70">
        <v>2016</v>
      </c>
      <c r="B20" s="70">
        <v>577</v>
      </c>
    </row>
  </sheetData>
  <mergeCells count="1">
    <mergeCell ref="A1:B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I29" sqref="I29"/>
    </sheetView>
  </sheetViews>
  <sheetFormatPr defaultRowHeight="15" x14ac:dyDescent="0.25"/>
  <cols>
    <col min="2" max="3" width="10.5703125" bestFit="1" customWidth="1"/>
  </cols>
  <sheetData>
    <row r="1" spans="1:3" x14ac:dyDescent="0.25">
      <c r="A1" s="119" t="s">
        <v>118</v>
      </c>
      <c r="B1" s="119"/>
      <c r="C1" s="119"/>
    </row>
    <row r="2" spans="1:3" x14ac:dyDescent="0.25">
      <c r="A2" s="35" t="s">
        <v>70</v>
      </c>
      <c r="B2" s="35" t="s">
        <v>71</v>
      </c>
      <c r="C2" s="35" t="s">
        <v>72</v>
      </c>
    </row>
    <row r="3" spans="1:3" x14ac:dyDescent="0.25">
      <c r="A3" s="35">
        <v>1999</v>
      </c>
      <c r="B3" s="31">
        <v>8.8414629999999992</v>
      </c>
      <c r="C3" s="31">
        <v>19.33333</v>
      </c>
    </row>
    <row r="4" spans="1:3" x14ac:dyDescent="0.25">
      <c r="A4" s="35">
        <v>2000</v>
      </c>
      <c r="B4" s="31">
        <v>11.484590000000001</v>
      </c>
      <c r="C4" s="31">
        <v>24.260359999999999</v>
      </c>
    </row>
    <row r="5" spans="1:3" x14ac:dyDescent="0.25">
      <c r="A5" s="35">
        <v>2001</v>
      </c>
      <c r="B5" s="31">
        <v>11.196109999999999</v>
      </c>
      <c r="C5" s="31">
        <v>22.967189999999999</v>
      </c>
    </row>
    <row r="6" spans="1:3" x14ac:dyDescent="0.25">
      <c r="A6" s="35">
        <v>2002</v>
      </c>
      <c r="B6" s="31">
        <v>14.69256</v>
      </c>
      <c r="C6" s="31">
        <v>27.415459999999999</v>
      </c>
    </row>
    <row r="7" spans="1:3" x14ac:dyDescent="0.25">
      <c r="A7" s="35">
        <v>2003</v>
      </c>
      <c r="B7" s="31">
        <v>17.464110000000002</v>
      </c>
      <c r="C7" s="31">
        <v>31.70467</v>
      </c>
    </row>
    <row r="8" spans="1:3" x14ac:dyDescent="0.25">
      <c r="A8" s="35">
        <v>2004</v>
      </c>
      <c r="B8" s="31">
        <v>16.046399999999998</v>
      </c>
      <c r="C8" s="31">
        <v>28.91986</v>
      </c>
    </row>
    <row r="9" spans="1:3" x14ac:dyDescent="0.25">
      <c r="A9" s="35">
        <v>2005</v>
      </c>
      <c r="B9" s="31">
        <v>17.008600000000001</v>
      </c>
      <c r="C9" s="31">
        <v>30.3066</v>
      </c>
    </row>
    <row r="10" spans="1:3" x14ac:dyDescent="0.25">
      <c r="A10" s="35">
        <v>2006</v>
      </c>
      <c r="B10" s="31">
        <v>18.521460000000001</v>
      </c>
      <c r="C10" s="31">
        <v>32.451250000000002</v>
      </c>
    </row>
    <row r="11" spans="1:3" x14ac:dyDescent="0.25">
      <c r="A11" s="35">
        <v>2007</v>
      </c>
      <c r="B11" s="31">
        <v>19.022950000000002</v>
      </c>
      <c r="C11" s="31">
        <v>34.40428</v>
      </c>
    </row>
    <row r="12" spans="1:3" x14ac:dyDescent="0.25">
      <c r="A12" s="35">
        <v>2008</v>
      </c>
      <c r="B12" s="31">
        <v>21.62162</v>
      </c>
      <c r="C12" s="31">
        <v>37.086089999999999</v>
      </c>
    </row>
    <row r="13" spans="1:3" x14ac:dyDescent="0.25">
      <c r="A13" s="35">
        <v>2009</v>
      </c>
      <c r="B13" s="31">
        <v>22.679639999999999</v>
      </c>
      <c r="C13" s="31">
        <v>37.875</v>
      </c>
    </row>
    <row r="14" spans="1:3" x14ac:dyDescent="0.25">
      <c r="A14" s="35">
        <v>2010</v>
      </c>
      <c r="B14" s="31">
        <v>23.076920000000001</v>
      </c>
      <c r="C14" s="31">
        <v>37.236530000000002</v>
      </c>
    </row>
    <row r="15" spans="1:3" x14ac:dyDescent="0.25">
      <c r="A15" s="35">
        <v>2011</v>
      </c>
      <c r="B15" s="31">
        <v>25.43732</v>
      </c>
      <c r="C15" s="31">
        <v>38.393839999999997</v>
      </c>
    </row>
    <row r="16" spans="1:3" x14ac:dyDescent="0.25">
      <c r="A16" s="35">
        <v>2012</v>
      </c>
      <c r="B16" s="31">
        <v>26.375399999999999</v>
      </c>
      <c r="C16" s="31">
        <v>37.819029999999998</v>
      </c>
    </row>
    <row r="17" spans="1:3" x14ac:dyDescent="0.25">
      <c r="A17" s="35">
        <v>2013</v>
      </c>
      <c r="B17" s="31">
        <v>28.239850000000001</v>
      </c>
      <c r="C17" s="31">
        <v>38.120100000000001</v>
      </c>
    </row>
    <row r="18" spans="1:3" x14ac:dyDescent="0.25">
      <c r="A18" s="35">
        <v>2014</v>
      </c>
      <c r="B18" s="31">
        <v>31.116119999999999</v>
      </c>
      <c r="C18" s="31">
        <v>43.740099999999998</v>
      </c>
    </row>
    <row r="19" spans="1:3" x14ac:dyDescent="0.25">
      <c r="A19" s="35">
        <v>2015</v>
      </c>
      <c r="B19" s="31">
        <v>27.468350000000001</v>
      </c>
      <c r="C19" s="31">
        <v>35</v>
      </c>
    </row>
    <row r="20" spans="1:3" x14ac:dyDescent="0.25">
      <c r="A20" s="35">
        <v>2016</v>
      </c>
      <c r="B20" s="31">
        <v>30.105899999999998</v>
      </c>
      <c r="C20" s="31">
        <v>34.488729999999997</v>
      </c>
    </row>
  </sheetData>
  <mergeCells count="1">
    <mergeCell ref="A1:C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I27" sqref="I27"/>
    </sheetView>
  </sheetViews>
  <sheetFormatPr defaultRowHeight="15" x14ac:dyDescent="0.25"/>
  <cols>
    <col min="1" max="1" width="12.85546875" customWidth="1"/>
  </cols>
  <sheetData>
    <row r="1" spans="1:4" ht="33" customHeight="1" x14ac:dyDescent="0.25">
      <c r="A1" s="109" t="s">
        <v>119</v>
      </c>
      <c r="B1" s="109"/>
      <c r="C1" s="109"/>
      <c r="D1" s="109"/>
    </row>
    <row r="2" spans="1:4" x14ac:dyDescent="0.25">
      <c r="A2" t="s">
        <v>74</v>
      </c>
      <c r="B2" t="s">
        <v>20</v>
      </c>
      <c r="C2" t="s">
        <v>21</v>
      </c>
      <c r="D2" t="s">
        <v>29</v>
      </c>
    </row>
    <row r="3" spans="1:4" x14ac:dyDescent="0.25">
      <c r="A3">
        <v>1999</v>
      </c>
      <c r="B3">
        <v>43</v>
      </c>
      <c r="C3">
        <v>31</v>
      </c>
      <c r="D3">
        <v>74</v>
      </c>
    </row>
    <row r="4" spans="1:4" x14ac:dyDescent="0.25">
      <c r="A4">
        <v>2000</v>
      </c>
      <c r="B4">
        <v>44</v>
      </c>
      <c r="C4">
        <v>35</v>
      </c>
      <c r="D4">
        <v>79</v>
      </c>
    </row>
    <row r="5" spans="1:4" x14ac:dyDescent="0.25">
      <c r="A5">
        <v>2001</v>
      </c>
      <c r="B5">
        <v>85</v>
      </c>
      <c r="C5">
        <v>50</v>
      </c>
      <c r="D5">
        <v>135</v>
      </c>
    </row>
    <row r="6" spans="1:4" x14ac:dyDescent="0.25">
      <c r="A6">
        <v>2002</v>
      </c>
      <c r="B6">
        <v>50</v>
      </c>
      <c r="C6">
        <v>31</v>
      </c>
      <c r="D6">
        <v>81</v>
      </c>
    </row>
    <row r="7" spans="1:4" x14ac:dyDescent="0.25">
      <c r="A7">
        <v>2003</v>
      </c>
      <c r="B7">
        <v>43</v>
      </c>
      <c r="C7">
        <v>25</v>
      </c>
      <c r="D7">
        <v>68</v>
      </c>
    </row>
    <row r="8" spans="1:4" x14ac:dyDescent="0.25">
      <c r="A8">
        <v>2004</v>
      </c>
      <c r="B8">
        <v>34</v>
      </c>
      <c r="C8">
        <v>35</v>
      </c>
      <c r="D8">
        <v>69</v>
      </c>
    </row>
    <row r="9" spans="1:4" x14ac:dyDescent="0.25">
      <c r="A9">
        <v>2005</v>
      </c>
      <c r="B9">
        <v>44</v>
      </c>
      <c r="C9">
        <v>49</v>
      </c>
      <c r="D9">
        <v>93</v>
      </c>
    </row>
    <row r="10" spans="1:4" x14ac:dyDescent="0.25">
      <c r="A10">
        <v>2006</v>
      </c>
      <c r="B10">
        <v>48</v>
      </c>
      <c r="C10">
        <v>53</v>
      </c>
      <c r="D10">
        <v>101</v>
      </c>
    </row>
    <row r="11" spans="1:4" x14ac:dyDescent="0.25">
      <c r="A11">
        <v>2007</v>
      </c>
      <c r="B11">
        <v>56</v>
      </c>
      <c r="C11">
        <v>54</v>
      </c>
      <c r="D11">
        <v>110</v>
      </c>
    </row>
    <row r="12" spans="1:4" x14ac:dyDescent="0.25">
      <c r="A12">
        <v>2008</v>
      </c>
      <c r="B12">
        <v>96</v>
      </c>
      <c r="C12">
        <v>72</v>
      </c>
      <c r="D12">
        <v>168</v>
      </c>
    </row>
    <row r="13" spans="1:4" x14ac:dyDescent="0.25">
      <c r="A13">
        <v>2009</v>
      </c>
      <c r="B13">
        <v>88</v>
      </c>
      <c r="C13">
        <v>78</v>
      </c>
      <c r="D13">
        <v>166</v>
      </c>
    </row>
    <row r="14" spans="1:4" x14ac:dyDescent="0.25">
      <c r="A14">
        <v>2010</v>
      </c>
      <c r="B14">
        <v>98</v>
      </c>
      <c r="C14">
        <v>90</v>
      </c>
      <c r="D14">
        <v>188</v>
      </c>
    </row>
    <row r="15" spans="1:4" x14ac:dyDescent="0.25">
      <c r="A15">
        <v>2011</v>
      </c>
      <c r="B15">
        <v>84</v>
      </c>
      <c r="C15">
        <v>112</v>
      </c>
      <c r="D15">
        <v>196</v>
      </c>
    </row>
    <row r="16" spans="1:4" x14ac:dyDescent="0.25">
      <c r="A16">
        <v>2012</v>
      </c>
      <c r="B16">
        <v>72</v>
      </c>
      <c r="C16">
        <v>81</v>
      </c>
      <c r="D16">
        <v>153</v>
      </c>
    </row>
    <row r="17" spans="1:4" x14ac:dyDescent="0.25">
      <c r="A17">
        <v>2013</v>
      </c>
      <c r="B17">
        <v>93</v>
      </c>
      <c r="C17">
        <v>123</v>
      </c>
      <c r="D17">
        <v>216</v>
      </c>
    </row>
    <row r="18" spans="1:4" x14ac:dyDescent="0.25">
      <c r="A18">
        <v>2014</v>
      </c>
      <c r="B18">
        <v>86</v>
      </c>
      <c r="C18">
        <v>136</v>
      </c>
      <c r="D18">
        <v>222</v>
      </c>
    </row>
    <row r="19" spans="1:4" x14ac:dyDescent="0.25">
      <c r="A19">
        <v>2015</v>
      </c>
      <c r="B19">
        <v>80</v>
      </c>
      <c r="C19">
        <v>167</v>
      </c>
      <c r="D19">
        <v>247</v>
      </c>
    </row>
    <row r="20" spans="1:4" x14ac:dyDescent="0.25">
      <c r="A20">
        <v>2016</v>
      </c>
      <c r="B20">
        <v>68</v>
      </c>
      <c r="C20">
        <v>164</v>
      </c>
      <c r="D20">
        <v>232</v>
      </c>
    </row>
  </sheetData>
  <mergeCells count="1">
    <mergeCell ref="A1:D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I24" sqref="I24"/>
    </sheetView>
  </sheetViews>
  <sheetFormatPr defaultRowHeight="15" x14ac:dyDescent="0.25"/>
  <sheetData>
    <row r="1" spans="1:7" x14ac:dyDescent="0.25">
      <c r="A1" s="111" t="s">
        <v>120</v>
      </c>
      <c r="B1" s="111"/>
      <c r="C1" s="111"/>
      <c r="D1" s="111"/>
      <c r="E1" s="111"/>
      <c r="F1" s="111"/>
      <c r="G1" s="111"/>
    </row>
    <row r="2" spans="1:7" x14ac:dyDescent="0.25">
      <c r="A2" s="6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</row>
    <row r="3" spans="1:7" x14ac:dyDescent="0.25">
      <c r="A3" s="35" t="s">
        <v>29</v>
      </c>
      <c r="B3" s="40">
        <v>112</v>
      </c>
      <c r="C3" s="40">
        <v>45</v>
      </c>
      <c r="D3" s="40">
        <v>23</v>
      </c>
      <c r="E3" s="40">
        <v>23</v>
      </c>
      <c r="F3" s="40">
        <v>6</v>
      </c>
      <c r="G3" s="40">
        <v>22</v>
      </c>
    </row>
    <row r="4" spans="1:7" x14ac:dyDescent="0.25">
      <c r="A4" s="35" t="s">
        <v>75</v>
      </c>
      <c r="B4" s="71">
        <v>48.4848</v>
      </c>
      <c r="C4" s="71">
        <v>19.480499999999999</v>
      </c>
      <c r="D4" s="71">
        <v>9.9567099999999993</v>
      </c>
      <c r="E4" s="71">
        <v>9.9567099999999993</v>
      </c>
      <c r="F4" s="71">
        <v>2.5973999999999999</v>
      </c>
      <c r="G4" s="71">
        <v>9.5238099999999992</v>
      </c>
    </row>
  </sheetData>
  <mergeCells count="1">
    <mergeCell ref="A1:G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H26" sqref="H26"/>
    </sheetView>
  </sheetViews>
  <sheetFormatPr defaultRowHeight="15" x14ac:dyDescent="0.25"/>
  <cols>
    <col min="1" max="5" width="13.7109375" customWidth="1"/>
  </cols>
  <sheetData>
    <row r="1" spans="1:5" x14ac:dyDescent="0.25">
      <c r="A1" s="114" t="s">
        <v>76</v>
      </c>
      <c r="B1" s="114"/>
      <c r="C1" s="114"/>
      <c r="D1" s="114"/>
      <c r="E1" s="114"/>
    </row>
    <row r="2" spans="1:5" x14ac:dyDescent="0.25">
      <c r="A2" t="s">
        <v>74</v>
      </c>
      <c r="B2" t="s">
        <v>30</v>
      </c>
      <c r="C2" t="s">
        <v>31</v>
      </c>
      <c r="D2" t="s">
        <v>32</v>
      </c>
      <c r="E2" t="s">
        <v>33</v>
      </c>
    </row>
    <row r="3" spans="1:5" x14ac:dyDescent="0.25">
      <c r="A3">
        <v>1992</v>
      </c>
      <c r="B3">
        <v>16.7</v>
      </c>
      <c r="C3">
        <v>0</v>
      </c>
      <c r="D3">
        <v>50</v>
      </c>
      <c r="E3">
        <v>0</v>
      </c>
    </row>
    <row r="4" spans="1:5" x14ac:dyDescent="0.25">
      <c r="A4">
        <v>1998</v>
      </c>
      <c r="B4">
        <v>20</v>
      </c>
      <c r="C4">
        <v>0</v>
      </c>
      <c r="D4">
        <v>50</v>
      </c>
      <c r="E4">
        <v>0</v>
      </c>
    </row>
    <row r="5" spans="1:5" x14ac:dyDescent="0.25">
      <c r="A5">
        <v>1999</v>
      </c>
      <c r="B5">
        <v>8</v>
      </c>
      <c r="C5">
        <v>10.5</v>
      </c>
      <c r="D5">
        <v>16.3</v>
      </c>
      <c r="E5">
        <v>19.399999999999999</v>
      </c>
    </row>
    <row r="6" spans="1:5" x14ac:dyDescent="0.25">
      <c r="A6">
        <v>2000</v>
      </c>
      <c r="B6">
        <v>11.4</v>
      </c>
      <c r="C6">
        <v>3.1</v>
      </c>
      <c r="D6">
        <v>22.7</v>
      </c>
      <c r="E6">
        <v>5.7</v>
      </c>
    </row>
    <row r="7" spans="1:5" x14ac:dyDescent="0.25">
      <c r="A7">
        <v>2001</v>
      </c>
      <c r="B7">
        <v>8.3000000000000007</v>
      </c>
      <c r="C7">
        <v>10.199999999999999</v>
      </c>
      <c r="D7">
        <v>16.5</v>
      </c>
      <c r="E7">
        <v>20</v>
      </c>
    </row>
    <row r="8" spans="1:5" x14ac:dyDescent="0.25">
      <c r="A8">
        <v>2002</v>
      </c>
      <c r="B8">
        <v>8</v>
      </c>
      <c r="C8">
        <v>6.9</v>
      </c>
      <c r="D8">
        <v>14</v>
      </c>
      <c r="E8">
        <v>12.9</v>
      </c>
    </row>
    <row r="9" spans="1:5" x14ac:dyDescent="0.25">
      <c r="A9">
        <v>2003</v>
      </c>
      <c r="B9">
        <v>15</v>
      </c>
      <c r="C9">
        <v>10.4</v>
      </c>
      <c r="D9">
        <v>27.9</v>
      </c>
      <c r="E9">
        <v>20</v>
      </c>
    </row>
    <row r="10" spans="1:5" x14ac:dyDescent="0.25">
      <c r="A10">
        <v>2004</v>
      </c>
      <c r="B10">
        <v>16.899999999999999</v>
      </c>
      <c r="C10">
        <v>5.0999999999999996</v>
      </c>
      <c r="D10">
        <v>29.4</v>
      </c>
      <c r="E10">
        <v>8.6</v>
      </c>
    </row>
    <row r="11" spans="1:5" x14ac:dyDescent="0.25">
      <c r="A11">
        <v>2005</v>
      </c>
      <c r="B11">
        <v>14.1</v>
      </c>
      <c r="C11">
        <v>10.8</v>
      </c>
      <c r="D11">
        <v>27.3</v>
      </c>
      <c r="E11">
        <v>18.399999999999999</v>
      </c>
    </row>
    <row r="12" spans="1:5" x14ac:dyDescent="0.25">
      <c r="A12">
        <v>2006</v>
      </c>
      <c r="B12">
        <v>8.9</v>
      </c>
      <c r="C12">
        <v>14</v>
      </c>
      <c r="D12">
        <v>14.6</v>
      </c>
      <c r="E12">
        <v>22.6</v>
      </c>
    </row>
    <row r="13" spans="1:5" x14ac:dyDescent="0.25">
      <c r="A13">
        <v>2007</v>
      </c>
      <c r="B13">
        <v>12.1</v>
      </c>
      <c r="C13">
        <v>12.5</v>
      </c>
      <c r="D13">
        <v>21.4</v>
      </c>
      <c r="E13">
        <v>20.399999999999999</v>
      </c>
    </row>
    <row r="14" spans="1:5" x14ac:dyDescent="0.25">
      <c r="A14">
        <v>2008</v>
      </c>
      <c r="B14">
        <v>8.5</v>
      </c>
      <c r="C14">
        <v>14.7</v>
      </c>
      <c r="D14">
        <v>14.6</v>
      </c>
      <c r="E14">
        <v>23.6</v>
      </c>
    </row>
    <row r="15" spans="1:5" x14ac:dyDescent="0.25">
      <c r="A15">
        <v>2009</v>
      </c>
      <c r="B15">
        <v>17.399999999999999</v>
      </c>
      <c r="C15">
        <v>15.7</v>
      </c>
      <c r="D15">
        <v>26.1</v>
      </c>
      <c r="E15">
        <v>26.9</v>
      </c>
    </row>
    <row r="16" spans="1:5" x14ac:dyDescent="0.25">
      <c r="A16">
        <v>2010</v>
      </c>
      <c r="B16">
        <v>12.7</v>
      </c>
      <c r="C16">
        <v>15.1</v>
      </c>
      <c r="D16">
        <v>21.4</v>
      </c>
      <c r="E16">
        <v>25.6</v>
      </c>
    </row>
    <row r="17" spans="1:5" x14ac:dyDescent="0.25">
      <c r="A17">
        <v>2011</v>
      </c>
      <c r="B17">
        <v>15.8</v>
      </c>
      <c r="C17">
        <v>18.600000000000001</v>
      </c>
      <c r="D17">
        <v>25</v>
      </c>
      <c r="E17">
        <v>30.4</v>
      </c>
    </row>
    <row r="18" spans="1:5" x14ac:dyDescent="0.25">
      <c r="A18">
        <v>2012</v>
      </c>
      <c r="B18">
        <v>20</v>
      </c>
      <c r="C18">
        <v>14.7</v>
      </c>
      <c r="D18">
        <v>29.2</v>
      </c>
      <c r="E18">
        <v>23.5</v>
      </c>
    </row>
    <row r="19" spans="1:5" x14ac:dyDescent="0.25">
      <c r="A19">
        <v>2013</v>
      </c>
      <c r="B19">
        <v>23</v>
      </c>
      <c r="C19">
        <v>19.2</v>
      </c>
      <c r="D19">
        <v>33.299999999999997</v>
      </c>
      <c r="E19">
        <v>26.8</v>
      </c>
    </row>
    <row r="20" spans="1:5" x14ac:dyDescent="0.25">
      <c r="A20">
        <v>2014</v>
      </c>
      <c r="B20">
        <v>18.100000000000001</v>
      </c>
      <c r="C20">
        <v>17.3</v>
      </c>
      <c r="D20">
        <v>24.4</v>
      </c>
      <c r="E20">
        <v>23.5</v>
      </c>
    </row>
    <row r="21" spans="1:5" x14ac:dyDescent="0.25">
      <c r="A21">
        <v>2015</v>
      </c>
      <c r="B21">
        <v>25.7</v>
      </c>
      <c r="C21">
        <v>25.7</v>
      </c>
      <c r="D21">
        <v>33.799999999999997</v>
      </c>
      <c r="E21">
        <v>34.700000000000003</v>
      </c>
    </row>
    <row r="22" spans="1:5" x14ac:dyDescent="0.25">
      <c r="A22">
        <v>2016</v>
      </c>
      <c r="B22">
        <v>26.3</v>
      </c>
      <c r="C22">
        <v>23.6</v>
      </c>
      <c r="D22">
        <v>30.9</v>
      </c>
      <c r="E22">
        <v>29.9</v>
      </c>
    </row>
  </sheetData>
  <mergeCells count="1">
    <mergeCell ref="A1:E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I32" sqref="I32"/>
    </sheetView>
  </sheetViews>
  <sheetFormatPr defaultRowHeight="15" x14ac:dyDescent="0.25"/>
  <cols>
    <col min="1" max="2" width="13.28515625" customWidth="1"/>
    <col min="3" max="3" width="18.7109375" customWidth="1"/>
  </cols>
  <sheetData>
    <row r="1" spans="1:3" x14ac:dyDescent="0.25">
      <c r="A1" s="111" t="s">
        <v>77</v>
      </c>
      <c r="B1" s="111"/>
      <c r="C1" s="111"/>
    </row>
    <row r="2" spans="1:3" x14ac:dyDescent="0.25">
      <c r="A2" s="35"/>
      <c r="B2" s="25" t="s">
        <v>68</v>
      </c>
      <c r="C2" s="25" t="s">
        <v>69</v>
      </c>
    </row>
    <row r="3" spans="1:3" x14ac:dyDescent="0.25">
      <c r="A3" s="35" t="s">
        <v>30</v>
      </c>
      <c r="B3" s="33">
        <v>25.9</v>
      </c>
      <c r="C3" s="33">
        <v>27.3</v>
      </c>
    </row>
    <row r="4" spans="1:3" x14ac:dyDescent="0.25">
      <c r="A4" s="35" t="s">
        <v>31</v>
      </c>
      <c r="B4" s="33">
        <v>19</v>
      </c>
      <c r="C4" s="33">
        <v>35</v>
      </c>
    </row>
    <row r="5" spans="1:3" x14ac:dyDescent="0.25">
      <c r="A5" s="35" t="s">
        <v>32</v>
      </c>
      <c r="B5" s="33">
        <v>31.3</v>
      </c>
      <c r="C5" s="33">
        <v>30</v>
      </c>
    </row>
    <row r="6" spans="1:3" x14ac:dyDescent="0.25">
      <c r="A6" s="35" t="s">
        <v>33</v>
      </c>
      <c r="B6" s="33">
        <v>25.7</v>
      </c>
      <c r="C6" s="33">
        <v>38.9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7" workbookViewId="0">
      <selection activeCell="I26" sqref="I26"/>
    </sheetView>
  </sheetViews>
  <sheetFormatPr defaultRowHeight="15" x14ac:dyDescent="0.25"/>
  <cols>
    <col min="1" max="1" width="13.42578125" customWidth="1"/>
    <col min="2" max="2" width="15.5703125" customWidth="1"/>
  </cols>
  <sheetData>
    <row r="1" spans="1:2" ht="35.25" customHeight="1" x14ac:dyDescent="0.25">
      <c r="A1" s="120" t="s">
        <v>121</v>
      </c>
      <c r="B1" s="120"/>
    </row>
    <row r="2" spans="1:2" x14ac:dyDescent="0.25">
      <c r="A2" s="35"/>
      <c r="B2" s="25"/>
    </row>
    <row r="3" spans="1:2" x14ac:dyDescent="0.25">
      <c r="A3" s="26" t="s">
        <v>12</v>
      </c>
      <c r="B3" s="40">
        <v>14</v>
      </c>
    </row>
    <row r="4" spans="1:2" x14ac:dyDescent="0.25">
      <c r="A4" s="26" t="s">
        <v>13</v>
      </c>
      <c r="B4" s="40">
        <v>12</v>
      </c>
    </row>
    <row r="5" spans="1:2" x14ac:dyDescent="0.25">
      <c r="A5" s="26" t="s">
        <v>14</v>
      </c>
      <c r="B5" s="40">
        <v>10</v>
      </c>
    </row>
    <row r="6" spans="1:2" x14ac:dyDescent="0.25">
      <c r="A6" s="26" t="s">
        <v>15</v>
      </c>
      <c r="B6" s="40">
        <v>6</v>
      </c>
    </row>
    <row r="7" spans="1:2" x14ac:dyDescent="0.25">
      <c r="A7" s="26" t="s">
        <v>78</v>
      </c>
      <c r="B7" s="40">
        <v>3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9" sqref="D19"/>
    </sheetView>
  </sheetViews>
  <sheetFormatPr defaultRowHeight="15" x14ac:dyDescent="0.25"/>
  <cols>
    <col min="1" max="1" width="12.28515625" customWidth="1"/>
    <col min="2" max="2" width="11.85546875" customWidth="1"/>
    <col min="3" max="3" width="12.85546875" customWidth="1"/>
  </cols>
  <sheetData>
    <row r="1" spans="1:4" x14ac:dyDescent="0.25">
      <c r="A1" s="111" t="s">
        <v>46</v>
      </c>
      <c r="B1" s="111"/>
      <c r="C1" s="111"/>
    </row>
    <row r="2" spans="1:4" x14ac:dyDescent="0.25">
      <c r="A2" s="35"/>
      <c r="B2" s="26" t="s">
        <v>11</v>
      </c>
      <c r="C2" s="26" t="s">
        <v>10</v>
      </c>
    </row>
    <row r="3" spans="1:4" x14ac:dyDescent="0.25">
      <c r="A3" s="35">
        <v>2008</v>
      </c>
      <c r="B3" s="38">
        <v>9664</v>
      </c>
      <c r="C3" s="38">
        <v>4706</v>
      </c>
    </row>
    <row r="4" spans="1:4" x14ac:dyDescent="0.25">
      <c r="A4" s="35">
        <v>2009</v>
      </c>
      <c r="B4" s="38">
        <v>9774</v>
      </c>
      <c r="C4" s="38">
        <v>6304</v>
      </c>
    </row>
    <row r="5" spans="1:4" x14ac:dyDescent="0.25">
      <c r="A5" s="35">
        <v>2010</v>
      </c>
      <c r="B5" s="38">
        <v>10167</v>
      </c>
      <c r="C5" s="38">
        <v>6913</v>
      </c>
    </row>
    <row r="6" spans="1:4" x14ac:dyDescent="0.25">
      <c r="A6" s="35">
        <v>2011</v>
      </c>
      <c r="B6" s="38">
        <v>10446</v>
      </c>
      <c r="C6" s="38">
        <v>7182</v>
      </c>
    </row>
    <row r="7" spans="1:4" x14ac:dyDescent="0.25">
      <c r="A7" s="35">
        <v>2012</v>
      </c>
      <c r="B7" s="38">
        <v>10723</v>
      </c>
      <c r="C7" s="38">
        <v>7226</v>
      </c>
    </row>
    <row r="8" spans="1:4" x14ac:dyDescent="0.25">
      <c r="A8" s="35">
        <v>2013</v>
      </c>
      <c r="B8" s="38">
        <v>11063</v>
      </c>
      <c r="C8" s="38">
        <v>7929</v>
      </c>
    </row>
    <row r="9" spans="1:4" x14ac:dyDescent="0.25">
      <c r="A9" s="35">
        <v>2014</v>
      </c>
      <c r="B9" s="38">
        <v>11621</v>
      </c>
      <c r="C9" s="38">
        <v>8414</v>
      </c>
    </row>
    <row r="10" spans="1:4" x14ac:dyDescent="0.25">
      <c r="A10" s="35">
        <v>2015</v>
      </c>
      <c r="B10" s="38">
        <v>11984</v>
      </c>
      <c r="C10" s="38">
        <v>8549</v>
      </c>
    </row>
    <row r="11" spans="1:4" x14ac:dyDescent="0.25">
      <c r="A11" s="35">
        <v>2016</v>
      </c>
      <c r="B11" s="38">
        <v>11531</v>
      </c>
      <c r="C11" s="38">
        <v>8507</v>
      </c>
      <c r="D11" s="4"/>
    </row>
    <row r="12" spans="1:4" x14ac:dyDescent="0.25">
      <c r="B12" s="4"/>
      <c r="C12" s="4"/>
      <c r="D12" s="4"/>
    </row>
    <row r="13" spans="1:4" x14ac:dyDescent="0.25">
      <c r="C13" s="44"/>
    </row>
    <row r="14" spans="1:4" x14ac:dyDescent="0.25">
      <c r="C14" s="4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J29" sqref="J29"/>
    </sheetView>
  </sheetViews>
  <sheetFormatPr defaultRowHeight="15" x14ac:dyDescent="0.25"/>
  <cols>
    <col min="4" max="4" width="14.42578125" customWidth="1"/>
  </cols>
  <sheetData>
    <row r="1" spans="1:4" x14ac:dyDescent="0.25">
      <c r="A1" s="122" t="s">
        <v>26</v>
      </c>
      <c r="B1" s="122"/>
      <c r="C1" s="122"/>
      <c r="D1" s="122"/>
    </row>
    <row r="2" spans="1:4" ht="24" x14ac:dyDescent="0.25">
      <c r="A2" s="8" t="s">
        <v>28</v>
      </c>
      <c r="B2" s="9" t="s">
        <v>20</v>
      </c>
      <c r="C2" s="9" t="s">
        <v>21</v>
      </c>
      <c r="D2" s="9" t="s">
        <v>25</v>
      </c>
    </row>
    <row r="3" spans="1:4" x14ac:dyDescent="0.25">
      <c r="A3" s="10">
        <v>1991</v>
      </c>
      <c r="B3" s="11">
        <v>30</v>
      </c>
      <c r="C3" s="11">
        <v>20</v>
      </c>
      <c r="D3" s="12">
        <v>28</v>
      </c>
    </row>
    <row r="4" spans="1:4" x14ac:dyDescent="0.25">
      <c r="A4" s="10">
        <v>1992</v>
      </c>
      <c r="B4" s="11">
        <v>30</v>
      </c>
      <c r="C4" s="11">
        <v>18</v>
      </c>
      <c r="D4" s="12">
        <v>28</v>
      </c>
    </row>
    <row r="5" spans="1:4" x14ac:dyDescent="0.25">
      <c r="A5" s="10">
        <v>1993</v>
      </c>
      <c r="B5" s="11">
        <v>29</v>
      </c>
      <c r="C5" s="11">
        <v>18</v>
      </c>
      <c r="D5" s="12">
        <v>28</v>
      </c>
    </row>
    <row r="6" spans="1:4" x14ac:dyDescent="0.25">
      <c r="A6" s="10">
        <v>1994</v>
      </c>
      <c r="B6" s="11">
        <v>31</v>
      </c>
      <c r="C6" s="11">
        <v>16</v>
      </c>
      <c r="D6" s="12">
        <v>29</v>
      </c>
    </row>
    <row r="7" spans="1:4" x14ac:dyDescent="0.25">
      <c r="A7" s="10">
        <v>1995</v>
      </c>
      <c r="B7" s="11">
        <v>30</v>
      </c>
      <c r="C7" s="11">
        <v>20</v>
      </c>
      <c r="D7" s="12">
        <v>29</v>
      </c>
    </row>
    <row r="8" spans="1:4" x14ac:dyDescent="0.25">
      <c r="A8" s="10">
        <v>1996</v>
      </c>
      <c r="B8" s="11">
        <v>30</v>
      </c>
      <c r="C8" s="11">
        <v>20</v>
      </c>
      <c r="D8" s="12">
        <v>28</v>
      </c>
    </row>
    <row r="9" spans="1:4" x14ac:dyDescent="0.25">
      <c r="A9" s="10">
        <v>1997</v>
      </c>
      <c r="B9" s="11">
        <v>29</v>
      </c>
      <c r="C9" s="11">
        <v>20</v>
      </c>
      <c r="D9" s="12">
        <v>28</v>
      </c>
    </row>
    <row r="10" spans="1:4" x14ac:dyDescent="0.25">
      <c r="A10" s="10">
        <v>1998</v>
      </c>
      <c r="B10" s="11">
        <v>29</v>
      </c>
      <c r="C10" s="11">
        <v>18</v>
      </c>
      <c r="D10" s="12">
        <v>28</v>
      </c>
    </row>
    <row r="11" spans="1:4" x14ac:dyDescent="0.25">
      <c r="A11" s="10">
        <v>1999</v>
      </c>
      <c r="B11" s="11">
        <v>28</v>
      </c>
      <c r="C11" s="11">
        <v>18</v>
      </c>
      <c r="D11" s="12">
        <v>27</v>
      </c>
    </row>
    <row r="12" spans="1:4" x14ac:dyDescent="0.25">
      <c r="A12" s="10">
        <v>2000</v>
      </c>
      <c r="B12" s="11">
        <v>28</v>
      </c>
      <c r="C12" s="11">
        <v>16</v>
      </c>
      <c r="D12" s="12">
        <v>26</v>
      </c>
    </row>
    <row r="13" spans="1:4" x14ac:dyDescent="0.25">
      <c r="A13" s="10">
        <v>2001</v>
      </c>
      <c r="B13" s="11">
        <v>27</v>
      </c>
      <c r="C13" s="11">
        <v>17</v>
      </c>
      <c r="D13" s="12">
        <v>26</v>
      </c>
    </row>
    <row r="14" spans="1:4" x14ac:dyDescent="0.25">
      <c r="A14" s="10">
        <v>2002</v>
      </c>
      <c r="B14" s="11">
        <v>26</v>
      </c>
      <c r="C14" s="11">
        <v>18</v>
      </c>
      <c r="D14" s="12">
        <v>25</v>
      </c>
    </row>
    <row r="15" spans="1:4" x14ac:dyDescent="0.25">
      <c r="A15" s="10">
        <v>2003</v>
      </c>
      <c r="B15" s="11">
        <v>25</v>
      </c>
      <c r="C15" s="11">
        <v>16</v>
      </c>
      <c r="D15" s="12">
        <v>24</v>
      </c>
    </row>
    <row r="16" spans="1:4" x14ac:dyDescent="0.25">
      <c r="A16" s="10">
        <v>2004</v>
      </c>
      <c r="B16" s="11">
        <v>24</v>
      </c>
      <c r="C16" s="11">
        <v>16</v>
      </c>
      <c r="D16" s="12">
        <v>23</v>
      </c>
    </row>
    <row r="17" spans="1:4" x14ac:dyDescent="0.25">
      <c r="A17" s="10">
        <v>2005</v>
      </c>
      <c r="B17" s="11">
        <v>26</v>
      </c>
      <c r="C17" s="11">
        <v>16</v>
      </c>
      <c r="D17" s="12">
        <v>24</v>
      </c>
    </row>
    <row r="18" spans="1:4" x14ac:dyDescent="0.25">
      <c r="A18" s="10">
        <v>2006</v>
      </c>
      <c r="B18" s="11">
        <v>24</v>
      </c>
      <c r="C18" s="11">
        <v>18</v>
      </c>
      <c r="D18" s="12">
        <v>23</v>
      </c>
    </row>
    <row r="19" spans="1:4" x14ac:dyDescent="0.25">
      <c r="A19" s="10">
        <v>2007</v>
      </c>
      <c r="B19" s="11">
        <v>24</v>
      </c>
      <c r="C19" s="11">
        <v>18</v>
      </c>
      <c r="D19" s="12">
        <v>23</v>
      </c>
    </row>
    <row r="20" spans="1:4" x14ac:dyDescent="0.25">
      <c r="A20" s="10">
        <v>2008</v>
      </c>
      <c r="B20" s="11">
        <v>25</v>
      </c>
      <c r="C20" s="11">
        <v>16</v>
      </c>
      <c r="D20" s="12">
        <v>24</v>
      </c>
    </row>
    <row r="21" spans="1:4" x14ac:dyDescent="0.25">
      <c r="A21" s="10">
        <v>2009</v>
      </c>
      <c r="B21" s="11">
        <v>23</v>
      </c>
      <c r="C21" s="11">
        <v>17</v>
      </c>
      <c r="D21" s="12">
        <v>22</v>
      </c>
    </row>
    <row r="22" spans="1:4" x14ac:dyDescent="0.25">
      <c r="A22" s="10">
        <v>2010</v>
      </c>
      <c r="B22" s="11">
        <v>20</v>
      </c>
      <c r="C22" s="11">
        <v>17</v>
      </c>
      <c r="D22" s="12">
        <v>20</v>
      </c>
    </row>
    <row r="23" spans="1:4" x14ac:dyDescent="0.25">
      <c r="A23" s="10">
        <v>2011</v>
      </c>
      <c r="B23" s="11">
        <v>19</v>
      </c>
      <c r="C23" s="11">
        <v>15</v>
      </c>
      <c r="D23" s="12">
        <v>18</v>
      </c>
    </row>
    <row r="24" spans="1:4" x14ac:dyDescent="0.25">
      <c r="A24" s="10">
        <v>2012</v>
      </c>
      <c r="B24" s="11">
        <v>17</v>
      </c>
      <c r="C24" s="11">
        <v>14</v>
      </c>
      <c r="D24" s="12">
        <v>17</v>
      </c>
    </row>
    <row r="25" spans="1:4" x14ac:dyDescent="0.25">
      <c r="A25" s="10">
        <v>2013</v>
      </c>
      <c r="B25" s="11">
        <v>16</v>
      </c>
      <c r="C25" s="11">
        <v>14</v>
      </c>
      <c r="D25" s="12">
        <v>15</v>
      </c>
    </row>
    <row r="26" spans="1:4" x14ac:dyDescent="0.25">
      <c r="A26" s="10">
        <v>2014</v>
      </c>
      <c r="B26" s="11">
        <v>15</v>
      </c>
      <c r="C26" s="11">
        <v>14</v>
      </c>
      <c r="D26" s="12">
        <v>14</v>
      </c>
    </row>
    <row r="27" spans="1:4" x14ac:dyDescent="0.25">
      <c r="A27" s="10">
        <v>2015</v>
      </c>
      <c r="B27" s="11">
        <v>13</v>
      </c>
      <c r="C27" s="11">
        <v>13</v>
      </c>
      <c r="D27" s="12">
        <v>13</v>
      </c>
    </row>
    <row r="28" spans="1:4" x14ac:dyDescent="0.25">
      <c r="A28" s="10">
        <v>2016</v>
      </c>
      <c r="B28" s="11">
        <v>11</v>
      </c>
      <c r="C28" s="11">
        <v>10</v>
      </c>
      <c r="D28" s="12">
        <v>11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F13" sqref="F13"/>
    </sheetView>
  </sheetViews>
  <sheetFormatPr defaultRowHeight="15" x14ac:dyDescent="0.25"/>
  <sheetData>
    <row r="1" spans="1:3" x14ac:dyDescent="0.25">
      <c r="A1" t="s">
        <v>27</v>
      </c>
    </row>
    <row r="2" spans="1:3" x14ac:dyDescent="0.25">
      <c r="B2" t="s">
        <v>20</v>
      </c>
      <c r="C2" t="s">
        <v>21</v>
      </c>
    </row>
    <row r="3" spans="1:3" x14ac:dyDescent="0.25">
      <c r="A3" t="s">
        <v>18</v>
      </c>
      <c r="B3" s="1">
        <v>0.11</v>
      </c>
      <c r="C3" s="1">
        <v>0.11</v>
      </c>
    </row>
    <row r="4" spans="1:3" x14ac:dyDescent="0.25">
      <c r="A4" t="s">
        <v>19</v>
      </c>
      <c r="B4" s="1">
        <v>0.1</v>
      </c>
      <c r="C4" s="1">
        <v>0.08</v>
      </c>
    </row>
    <row r="5" spans="1:3" x14ac:dyDescent="0.25">
      <c r="A5" t="s">
        <v>22</v>
      </c>
      <c r="B5" s="1">
        <v>0.12</v>
      </c>
      <c r="C5" s="1">
        <v>0.11</v>
      </c>
    </row>
    <row r="6" spans="1:3" x14ac:dyDescent="0.25">
      <c r="A6" t="s">
        <v>23</v>
      </c>
      <c r="B6" s="1">
        <v>0.13</v>
      </c>
      <c r="C6" s="1">
        <v>7.0000000000000007E-2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F11" sqref="F11"/>
    </sheetView>
  </sheetViews>
  <sheetFormatPr defaultRowHeight="15" x14ac:dyDescent="0.25"/>
  <cols>
    <col min="2" max="2" width="15.140625" customWidth="1"/>
  </cols>
  <sheetData>
    <row r="1" spans="1:4" x14ac:dyDescent="0.25">
      <c r="A1" s="112" t="s">
        <v>123</v>
      </c>
      <c r="B1" s="112"/>
      <c r="C1" s="81"/>
      <c r="D1" s="81"/>
    </row>
    <row r="2" spans="1:4" x14ac:dyDescent="0.25">
      <c r="A2" s="8" t="s">
        <v>70</v>
      </c>
      <c r="B2" s="80" t="s">
        <v>29</v>
      </c>
      <c r="C2" s="13"/>
    </row>
    <row r="3" spans="1:4" x14ac:dyDescent="0.25">
      <c r="A3" s="82">
        <v>1991</v>
      </c>
      <c r="B3" s="79">
        <v>6690</v>
      </c>
      <c r="C3" s="11"/>
    </row>
    <row r="4" spans="1:4" x14ac:dyDescent="0.25">
      <c r="A4" s="82">
        <v>1992</v>
      </c>
      <c r="B4" s="79">
        <v>18345</v>
      </c>
      <c r="C4" s="14"/>
    </row>
    <row r="5" spans="1:4" x14ac:dyDescent="0.25">
      <c r="A5" s="82">
        <v>1993</v>
      </c>
      <c r="B5" s="79">
        <v>21871</v>
      </c>
      <c r="C5" s="14"/>
    </row>
    <row r="6" spans="1:4" x14ac:dyDescent="0.25">
      <c r="A6" s="82">
        <v>1994</v>
      </c>
      <c r="B6" s="79">
        <v>24884</v>
      </c>
      <c r="C6" s="14"/>
    </row>
    <row r="7" spans="1:4" x14ac:dyDescent="0.25">
      <c r="A7" s="82">
        <v>1995</v>
      </c>
      <c r="B7" s="79">
        <v>29330</v>
      </c>
      <c r="C7" s="14"/>
    </row>
    <row r="8" spans="1:4" x14ac:dyDescent="0.25">
      <c r="A8" s="82">
        <v>1996</v>
      </c>
      <c r="B8" s="79">
        <v>33477</v>
      </c>
      <c r="C8" s="14"/>
    </row>
    <row r="9" spans="1:4" x14ac:dyDescent="0.25">
      <c r="A9" s="82">
        <v>1997</v>
      </c>
      <c r="B9" s="79">
        <v>34033</v>
      </c>
      <c r="C9" s="14"/>
    </row>
    <row r="10" spans="1:4" x14ac:dyDescent="0.25">
      <c r="A10" s="82">
        <v>1998</v>
      </c>
      <c r="B10" s="79">
        <v>35667</v>
      </c>
      <c r="C10" s="14"/>
    </row>
    <row r="11" spans="1:4" x14ac:dyDescent="0.25">
      <c r="A11" s="82">
        <v>1999</v>
      </c>
      <c r="B11" s="79">
        <v>34880</v>
      </c>
      <c r="C11" s="14"/>
    </row>
    <row r="12" spans="1:4" x14ac:dyDescent="0.25">
      <c r="A12" s="82">
        <v>2000</v>
      </c>
      <c r="B12" s="79">
        <v>35438</v>
      </c>
      <c r="C12" s="14"/>
    </row>
    <row r="13" spans="1:4" x14ac:dyDescent="0.25">
      <c r="A13" s="82">
        <v>2001</v>
      </c>
      <c r="B13" s="79">
        <v>36282</v>
      </c>
      <c r="C13" s="14"/>
    </row>
    <row r="14" spans="1:4" x14ac:dyDescent="0.25">
      <c r="A14" s="82">
        <v>2002</v>
      </c>
      <c r="B14" s="79">
        <v>37516</v>
      </c>
      <c r="C14" s="14"/>
    </row>
    <row r="15" spans="1:4" x14ac:dyDescent="0.25">
      <c r="A15" s="82">
        <v>2003</v>
      </c>
      <c r="B15" s="79">
        <v>37493</v>
      </c>
      <c r="C15" s="14"/>
    </row>
    <row r="16" spans="1:4" x14ac:dyDescent="0.25">
      <c r="A16" s="82">
        <v>2004</v>
      </c>
      <c r="B16" s="79">
        <v>40125</v>
      </c>
      <c r="C16" s="14"/>
    </row>
    <row r="17" spans="1:3" x14ac:dyDescent="0.25">
      <c r="A17" s="82">
        <v>2005</v>
      </c>
      <c r="B17" s="79">
        <v>42004</v>
      </c>
      <c r="C17" s="14"/>
    </row>
    <row r="18" spans="1:3" x14ac:dyDescent="0.25">
      <c r="A18" s="82">
        <v>2006</v>
      </c>
      <c r="B18" s="79">
        <v>44663</v>
      </c>
      <c r="C18" s="14"/>
    </row>
    <row r="19" spans="1:3" x14ac:dyDescent="0.25">
      <c r="A19" s="82">
        <v>2007</v>
      </c>
      <c r="B19" s="79">
        <v>46961</v>
      </c>
      <c r="C19" s="14"/>
    </row>
    <row r="20" spans="1:3" x14ac:dyDescent="0.25">
      <c r="A20" s="82">
        <v>2008</v>
      </c>
      <c r="B20" s="79">
        <v>50796</v>
      </c>
      <c r="C20" s="14"/>
    </row>
    <row r="21" spans="1:3" x14ac:dyDescent="0.25">
      <c r="A21" s="82">
        <v>2009</v>
      </c>
      <c r="B21" s="79">
        <v>54641</v>
      </c>
      <c r="C21" s="14"/>
    </row>
    <row r="22" spans="1:3" x14ac:dyDescent="0.25">
      <c r="A22" s="82">
        <v>2010</v>
      </c>
      <c r="B22" s="79">
        <v>58027</v>
      </c>
      <c r="C22" s="14"/>
    </row>
    <row r="23" spans="1:3" x14ac:dyDescent="0.25">
      <c r="A23" s="82">
        <v>2011</v>
      </c>
      <c r="B23" s="79">
        <v>60579</v>
      </c>
      <c r="C23" s="14"/>
    </row>
    <row r="24" spans="1:3" x14ac:dyDescent="0.25">
      <c r="A24" s="82">
        <v>2012</v>
      </c>
      <c r="B24" s="79">
        <v>60236</v>
      </c>
      <c r="C24" s="14"/>
    </row>
    <row r="25" spans="1:3" x14ac:dyDescent="0.25">
      <c r="A25" s="82">
        <v>2013</v>
      </c>
      <c r="B25" s="79">
        <v>61848</v>
      </c>
      <c r="C25" s="14"/>
    </row>
    <row r="26" spans="1:3" x14ac:dyDescent="0.25">
      <c r="A26" s="82">
        <v>2014</v>
      </c>
      <c r="B26" s="79">
        <v>63541</v>
      </c>
      <c r="C26" s="14"/>
    </row>
    <row r="27" spans="1:3" x14ac:dyDescent="0.25">
      <c r="A27" s="82">
        <v>2015</v>
      </c>
      <c r="B27" s="79">
        <v>65375</v>
      </c>
      <c r="C27" s="14"/>
    </row>
    <row r="28" spans="1:3" x14ac:dyDescent="0.25">
      <c r="A28" s="82">
        <v>2016</v>
      </c>
      <c r="B28" s="79">
        <v>68090</v>
      </c>
      <c r="C28" s="14"/>
    </row>
    <row r="29" spans="1:3" x14ac:dyDescent="0.25">
      <c r="A29" s="83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30" sqref="H30"/>
    </sheetView>
  </sheetViews>
  <sheetFormatPr defaultRowHeight="15" x14ac:dyDescent="0.25"/>
  <cols>
    <col min="1" max="1" width="22.28515625" customWidth="1"/>
    <col min="2" max="2" width="12.85546875" customWidth="1"/>
  </cols>
  <sheetData>
    <row r="1" spans="1:2" ht="26.65" customHeight="1" x14ac:dyDescent="0.25">
      <c r="A1" s="113" t="s">
        <v>94</v>
      </c>
      <c r="B1" s="113"/>
    </row>
    <row r="2" spans="1:2" x14ac:dyDescent="0.25">
      <c r="A2" s="35" t="s">
        <v>0</v>
      </c>
      <c r="B2" s="35" t="s">
        <v>1</v>
      </c>
    </row>
    <row r="3" spans="1:2" x14ac:dyDescent="0.25">
      <c r="A3" s="35" t="s">
        <v>2</v>
      </c>
      <c r="B3" s="40">
        <v>28</v>
      </c>
    </row>
    <row r="4" spans="1:2" x14ac:dyDescent="0.25">
      <c r="A4" s="35" t="s">
        <v>3</v>
      </c>
      <c r="B4" s="40">
        <v>31</v>
      </c>
    </row>
    <row r="5" spans="1:2" x14ac:dyDescent="0.25">
      <c r="A5" s="35" t="s">
        <v>4</v>
      </c>
      <c r="B5" s="40">
        <v>13</v>
      </c>
    </row>
    <row r="6" spans="1:2" x14ac:dyDescent="0.25">
      <c r="A6" s="35" t="s">
        <v>5</v>
      </c>
      <c r="B6" s="40">
        <v>5</v>
      </c>
    </row>
    <row r="7" spans="1:2" x14ac:dyDescent="0.25">
      <c r="A7" s="35" t="s">
        <v>6</v>
      </c>
      <c r="B7" s="40">
        <v>2</v>
      </c>
    </row>
    <row r="8" spans="1:2" x14ac:dyDescent="0.25">
      <c r="A8" s="35" t="s">
        <v>7</v>
      </c>
      <c r="B8" s="40">
        <v>3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I22" sqref="I22"/>
    </sheetView>
  </sheetViews>
  <sheetFormatPr defaultRowHeight="15" x14ac:dyDescent="0.25"/>
  <sheetData>
    <row r="1" spans="1:3" ht="17.25" customHeight="1" x14ac:dyDescent="0.25">
      <c r="A1" s="81" t="s">
        <v>95</v>
      </c>
      <c r="B1" s="81"/>
      <c r="C1" s="81"/>
    </row>
    <row r="2" spans="1:3" ht="24" x14ac:dyDescent="0.25">
      <c r="A2" s="8" t="s">
        <v>28</v>
      </c>
      <c r="B2" s="13" t="s">
        <v>20</v>
      </c>
      <c r="C2" s="13" t="s">
        <v>21</v>
      </c>
    </row>
    <row r="3" spans="1:3" x14ac:dyDescent="0.25">
      <c r="A3" s="10">
        <v>1991</v>
      </c>
      <c r="B3" s="14">
        <v>5953</v>
      </c>
      <c r="C3" s="11">
        <v>737</v>
      </c>
    </row>
    <row r="4" spans="1:3" x14ac:dyDescent="0.25">
      <c r="A4" s="10">
        <v>1992</v>
      </c>
      <c r="B4" s="14">
        <v>16017</v>
      </c>
      <c r="C4" s="14">
        <v>2328</v>
      </c>
    </row>
    <row r="5" spans="1:3" x14ac:dyDescent="0.25">
      <c r="A5" s="10">
        <v>1993</v>
      </c>
      <c r="B5" s="14">
        <v>18856</v>
      </c>
      <c r="C5" s="14">
        <v>3015</v>
      </c>
    </row>
    <row r="6" spans="1:3" x14ac:dyDescent="0.25">
      <c r="A6" s="10">
        <v>1994</v>
      </c>
      <c r="B6" s="14">
        <v>21354</v>
      </c>
      <c r="C6" s="14">
        <v>3530</v>
      </c>
    </row>
    <row r="7" spans="1:3" x14ac:dyDescent="0.25">
      <c r="A7" s="10">
        <v>1995</v>
      </c>
      <c r="B7" s="14">
        <v>24759</v>
      </c>
      <c r="C7" s="14">
        <v>4571</v>
      </c>
    </row>
    <row r="8" spans="1:3" x14ac:dyDescent="0.25">
      <c r="A8" s="10">
        <v>1996</v>
      </c>
      <c r="B8" s="14">
        <v>27440</v>
      </c>
      <c r="C8" s="14">
        <v>6037</v>
      </c>
    </row>
    <row r="9" spans="1:3" x14ac:dyDescent="0.25">
      <c r="A9" s="10">
        <v>1997</v>
      </c>
      <c r="B9" s="14">
        <v>27817</v>
      </c>
      <c r="C9" s="14">
        <v>6216</v>
      </c>
    </row>
    <row r="10" spans="1:3" x14ac:dyDescent="0.25">
      <c r="A10" s="10">
        <v>1998</v>
      </c>
      <c r="B10" s="14">
        <v>29174</v>
      </c>
      <c r="C10" s="14">
        <v>6493</v>
      </c>
    </row>
    <row r="11" spans="1:3" x14ac:dyDescent="0.25">
      <c r="A11" s="10">
        <v>1999</v>
      </c>
      <c r="B11" s="14">
        <v>28215</v>
      </c>
      <c r="C11" s="14">
        <v>6665</v>
      </c>
    </row>
    <row r="12" spans="1:3" x14ac:dyDescent="0.25">
      <c r="A12" s="10">
        <v>2000</v>
      </c>
      <c r="B12" s="14">
        <v>28548</v>
      </c>
      <c r="C12" s="14">
        <v>6890</v>
      </c>
    </row>
    <row r="13" spans="1:3" x14ac:dyDescent="0.25">
      <c r="A13" s="10">
        <v>2001</v>
      </c>
      <c r="B13" s="14">
        <v>28814</v>
      </c>
      <c r="C13" s="14">
        <v>7468</v>
      </c>
    </row>
    <row r="14" spans="1:3" x14ac:dyDescent="0.25">
      <c r="A14" s="10">
        <v>2002</v>
      </c>
      <c r="B14" s="14">
        <v>29790</v>
      </c>
      <c r="C14" s="14">
        <v>7726</v>
      </c>
    </row>
    <row r="15" spans="1:3" x14ac:dyDescent="0.25">
      <c r="A15" s="10">
        <v>2003</v>
      </c>
      <c r="B15" s="14">
        <v>29999</v>
      </c>
      <c r="C15" s="14">
        <v>7494</v>
      </c>
    </row>
    <row r="16" spans="1:3" x14ac:dyDescent="0.25">
      <c r="A16" s="10">
        <v>2004</v>
      </c>
      <c r="B16" s="14">
        <v>32139</v>
      </c>
      <c r="C16" s="14">
        <v>7986</v>
      </c>
    </row>
    <row r="17" spans="1:3" x14ac:dyDescent="0.25">
      <c r="A17" s="10">
        <v>2005</v>
      </c>
      <c r="B17" s="14">
        <v>33651</v>
      </c>
      <c r="C17" s="14">
        <v>8353</v>
      </c>
    </row>
    <row r="18" spans="1:3" x14ac:dyDescent="0.25">
      <c r="A18" s="10">
        <v>2006</v>
      </c>
      <c r="B18" s="14">
        <v>36016</v>
      </c>
      <c r="C18" s="14">
        <v>8647</v>
      </c>
    </row>
    <row r="19" spans="1:3" x14ac:dyDescent="0.25">
      <c r="A19" s="10">
        <v>2007</v>
      </c>
      <c r="B19" s="14">
        <v>37856</v>
      </c>
      <c r="C19" s="14">
        <v>9105</v>
      </c>
    </row>
    <row r="20" spans="1:3" x14ac:dyDescent="0.25">
      <c r="A20" s="10">
        <v>2008</v>
      </c>
      <c r="B20" s="14">
        <v>41415</v>
      </c>
      <c r="C20" s="14">
        <v>9381</v>
      </c>
    </row>
    <row r="21" spans="1:3" x14ac:dyDescent="0.25">
      <c r="A21" s="10">
        <v>2009</v>
      </c>
      <c r="B21" s="14">
        <v>44812</v>
      </c>
      <c r="C21" s="14">
        <v>9829</v>
      </c>
    </row>
    <row r="22" spans="1:3" x14ac:dyDescent="0.25">
      <c r="A22" s="10">
        <v>2010</v>
      </c>
      <c r="B22" s="14">
        <v>47068</v>
      </c>
      <c r="C22" s="14">
        <v>10959</v>
      </c>
    </row>
    <row r="23" spans="1:3" x14ac:dyDescent="0.25">
      <c r="A23" s="10">
        <v>2011</v>
      </c>
      <c r="B23" s="14">
        <v>48812</v>
      </c>
      <c r="C23" s="14">
        <v>11767</v>
      </c>
    </row>
    <row r="24" spans="1:3" x14ac:dyDescent="0.25">
      <c r="A24" s="10">
        <v>2012</v>
      </c>
      <c r="B24" s="14">
        <v>48277</v>
      </c>
      <c r="C24" s="14">
        <v>11959</v>
      </c>
    </row>
    <row r="25" spans="1:3" x14ac:dyDescent="0.25">
      <c r="A25" s="10">
        <v>2013</v>
      </c>
      <c r="B25" s="14">
        <v>48393</v>
      </c>
      <c r="C25" s="14">
        <v>13455</v>
      </c>
    </row>
    <row r="26" spans="1:3" x14ac:dyDescent="0.25">
      <c r="A26" s="10">
        <v>2014</v>
      </c>
      <c r="B26" s="14">
        <v>48314</v>
      </c>
      <c r="C26" s="14">
        <v>15227</v>
      </c>
    </row>
    <row r="27" spans="1:3" x14ac:dyDescent="0.25">
      <c r="A27" s="10">
        <v>2015</v>
      </c>
      <c r="B27" s="14">
        <v>47785</v>
      </c>
      <c r="C27" s="14">
        <v>17590</v>
      </c>
    </row>
    <row r="28" spans="1:3" x14ac:dyDescent="0.25">
      <c r="A28" s="10">
        <v>2016</v>
      </c>
      <c r="B28" s="14">
        <v>46921</v>
      </c>
      <c r="C28" s="14">
        <v>21169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IVF age breakdown</vt:lpstr>
      <vt:lpstr>IVF - Treatment by partner</vt:lpstr>
      <vt:lpstr>IVF funding by nation</vt:lpstr>
      <vt:lpstr>IVF funding by English region</vt:lpstr>
      <vt:lpstr>NHS funding as %</vt:lpstr>
      <vt:lpstr>Births by funding type</vt:lpstr>
      <vt:lpstr>All IVF treatment cycles</vt:lpstr>
      <vt:lpstr>Treatment activity by clinic</vt:lpstr>
      <vt:lpstr>Fresh-Frozen IVF cycles</vt:lpstr>
      <vt:lpstr>IVF Birth rates </vt:lpstr>
      <vt:lpstr>IVF birth rates by age</vt:lpstr>
      <vt:lpstr>OEPS treatment cycles</vt:lpstr>
      <vt:lpstr>OEPS treatment cycles by age</vt:lpstr>
      <vt:lpstr>OEPS birth rates</vt:lpstr>
      <vt:lpstr>OEPS birth rates by age</vt:lpstr>
      <vt:lpstr>OEDS treatment cycles</vt:lpstr>
      <vt:lpstr>OEDS by age</vt:lpstr>
      <vt:lpstr>OEDS birth rates</vt:lpstr>
      <vt:lpstr>OEDS birth rates by age </vt:lpstr>
      <vt:lpstr>DEPS treatment cycles</vt:lpstr>
      <vt:lpstr>DEPS by age</vt:lpstr>
      <vt:lpstr>DEPS birth rates</vt:lpstr>
      <vt:lpstr>DEPS birth rates by age</vt:lpstr>
      <vt:lpstr>DEPS and overall IVF birth rate</vt:lpstr>
      <vt:lpstr>DEDS treatment cycles</vt:lpstr>
      <vt:lpstr>DEDS by age</vt:lpstr>
      <vt:lpstr>DEDS birth rates</vt:lpstr>
      <vt:lpstr>DEDS birth rates by age</vt:lpstr>
      <vt:lpstr>ICSI as proportion</vt:lpstr>
      <vt:lpstr>ICSI treatment cycles</vt:lpstr>
      <vt:lpstr>ICSI live births</vt:lpstr>
      <vt:lpstr>DI by age</vt:lpstr>
      <vt:lpstr>DI partner status</vt:lpstr>
      <vt:lpstr>DI births by partner status</vt:lpstr>
      <vt:lpstr>DI NHS as %</vt:lpstr>
      <vt:lpstr>DI cycles by funding type</vt:lpstr>
      <vt:lpstr>DI births by funding</vt:lpstr>
      <vt:lpstr>DI funding by nation</vt:lpstr>
      <vt:lpstr>DI funding by English region</vt:lpstr>
      <vt:lpstr>DI treatment cycles</vt:lpstr>
      <vt:lpstr>DI births rates</vt:lpstr>
      <vt:lpstr>DI birth rates by age</vt:lpstr>
      <vt:lpstr>PGD treatment numbers</vt:lpstr>
      <vt:lpstr>PGD by age</vt:lpstr>
      <vt:lpstr>PGD birth rates</vt:lpstr>
      <vt:lpstr>PGD birth rates by age</vt:lpstr>
      <vt:lpstr>Egg freezing and thaw cycles</vt:lpstr>
      <vt:lpstr>Egg freezing by age</vt:lpstr>
      <vt:lpstr>Egg thaw by age</vt:lpstr>
      <vt:lpstr>Egg thaw birth rate</vt:lpstr>
      <vt:lpstr>Egg thaw birth rate by thaw age</vt:lpstr>
      <vt:lpstr>Egg thaw birth rate by freeze</vt:lpstr>
      <vt:lpstr>Egg sharing cycles</vt:lpstr>
      <vt:lpstr>Egg sharing birth rates</vt:lpstr>
      <vt:lpstr>Surrogacy treatment cycles</vt:lpstr>
      <vt:lpstr>Surrogacy by age</vt:lpstr>
      <vt:lpstr>Surrogacy birth rates</vt:lpstr>
      <vt:lpstr>Surrogacy birth rates by age</vt:lpstr>
      <vt:lpstr>IUI birth rates by age</vt:lpstr>
      <vt:lpstr>Multiple birth rate all IVF</vt:lpstr>
      <vt:lpstr>Multiple birth rate by IVF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Whiting</dc:creator>
  <cp:lastModifiedBy>Lisa Whiting</cp:lastModifiedBy>
  <dcterms:created xsi:type="dcterms:W3CDTF">2018-02-01T09:32:22Z</dcterms:created>
  <dcterms:modified xsi:type="dcterms:W3CDTF">2018-03-14T11:10:46Z</dcterms:modified>
</cp:coreProperties>
</file>